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6" windowWidth="15600" windowHeight="9828" activeTab="1"/>
  </bookViews>
  <sheets>
    <sheet name="podatki_SURS" sheetId="7" r:id="rId1"/>
    <sheet name="formule" sheetId="1" r:id="rId2"/>
  </sheets>
  <calcPr calcId="145621"/>
</workbook>
</file>

<file path=xl/calcChain.xml><?xml version="1.0" encoding="utf-8"?>
<calcChain xmlns="http://schemas.openxmlformats.org/spreadsheetml/2006/main">
  <c r="D281" i="1" l="1"/>
  <c r="D280" i="1"/>
  <c r="D279" i="1"/>
  <c r="D278" i="1"/>
  <c r="D276" i="1"/>
  <c r="D275" i="1"/>
  <c r="D274" i="1"/>
  <c r="D273" i="1"/>
  <c r="D272" i="1"/>
  <c r="D271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5" i="1"/>
  <c r="D254" i="1"/>
  <c r="D253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5" i="1" s="1"/>
  <c r="D236" i="1"/>
  <c r="D233" i="1"/>
  <c r="D232" i="1"/>
  <c r="D231" i="1"/>
  <c r="D229" i="1" s="1"/>
  <c r="D230" i="1"/>
  <c r="D228" i="1"/>
  <c r="D227" i="1"/>
  <c r="D226" i="1"/>
  <c r="D225" i="1"/>
  <c r="D224" i="1"/>
  <c r="D223" i="1"/>
  <c r="D222" i="1"/>
  <c r="D221" i="1" s="1"/>
  <c r="D220" i="1"/>
  <c r="D219" i="1"/>
  <c r="D218" i="1"/>
  <c r="D217" i="1"/>
  <c r="D216" i="1" s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 s="1"/>
  <c r="D201" i="1"/>
  <c r="D200" i="1"/>
  <c r="D199" i="1"/>
  <c r="D197" i="1"/>
  <c r="D196" i="1" s="1"/>
  <c r="D195" i="1"/>
  <c r="D193" i="1"/>
  <c r="D192" i="1"/>
  <c r="D190" i="1"/>
  <c r="D188" i="1" s="1"/>
  <c r="D189" i="1"/>
  <c r="D187" i="1"/>
  <c r="D186" i="1"/>
  <c r="D185" i="1"/>
  <c r="D184" i="1" s="1"/>
  <c r="D183" i="1"/>
  <c r="D182" i="1"/>
  <c r="D181" i="1"/>
  <c r="D180" i="1"/>
  <c r="D178" i="1" s="1"/>
  <c r="D179" i="1"/>
  <c r="D177" i="1"/>
  <c r="D176" i="1"/>
  <c r="D175" i="1"/>
  <c r="D174" i="1" s="1"/>
  <c r="D173" i="1"/>
  <c r="D172" i="1"/>
  <c r="D171" i="1"/>
  <c r="D170" i="1"/>
  <c r="D169" i="1"/>
  <c r="D168" i="1"/>
  <c r="D167" i="1"/>
  <c r="D166" i="1"/>
  <c r="D164" i="1" s="1"/>
  <c r="D165" i="1"/>
  <c r="D162" i="1"/>
  <c r="D161" i="1"/>
  <c r="D160" i="1"/>
  <c r="D158" i="1" s="1"/>
  <c r="D159" i="1"/>
  <c r="D157" i="1"/>
  <c r="D156" i="1"/>
  <c r="D154" i="1"/>
  <c r="D153" i="1" s="1"/>
  <c r="D152" i="1"/>
  <c r="D150" i="1"/>
  <c r="D148" i="1"/>
  <c r="D145" i="1"/>
  <c r="D143" i="1" s="1"/>
  <c r="D144" i="1"/>
  <c r="D142" i="1"/>
  <c r="D141" i="1"/>
  <c r="D140" i="1"/>
  <c r="D137" i="1" s="1"/>
  <c r="D139" i="1"/>
  <c r="D138" i="1"/>
  <c r="D136" i="1"/>
  <c r="D134" i="1"/>
  <c r="D130" i="1" s="1"/>
  <c r="D133" i="1"/>
  <c r="D132" i="1"/>
  <c r="D131" i="1"/>
  <c r="D128" i="1"/>
  <c r="D125" i="1" s="1"/>
  <c r="D127" i="1"/>
  <c r="D126" i="1"/>
  <c r="D124" i="1"/>
  <c r="D123" i="1"/>
  <c r="D122" i="1" s="1"/>
  <c r="D121" i="1"/>
  <c r="D120" i="1"/>
  <c r="D118" i="1"/>
  <c r="D117" i="1"/>
  <c r="D116" i="1"/>
  <c r="D115" i="1"/>
  <c r="D114" i="1"/>
  <c r="D113" i="1"/>
  <c r="D110" i="1"/>
  <c r="D108" i="1"/>
  <c r="D107" i="1"/>
  <c r="D106" i="1"/>
  <c r="D104" i="1" s="1"/>
  <c r="D105" i="1"/>
  <c r="D103" i="1"/>
  <c r="D102" i="1"/>
  <c r="D101" i="1"/>
  <c r="D99" i="1" s="1"/>
  <c r="D100" i="1"/>
  <c r="D98" i="1"/>
  <c r="D97" i="1"/>
  <c r="D96" i="1"/>
  <c r="D95" i="1" s="1"/>
  <c r="D94" i="1"/>
  <c r="D93" i="1"/>
  <c r="D92" i="1"/>
  <c r="D91" i="1"/>
  <c r="D88" i="1" s="1"/>
  <c r="D90" i="1"/>
  <c r="D89" i="1"/>
  <c r="D86" i="1"/>
  <c r="D85" i="1"/>
  <c r="D82" i="1" s="1"/>
  <c r="D84" i="1"/>
  <c r="D83" i="1"/>
  <c r="D81" i="1"/>
  <c r="D79" i="1"/>
  <c r="D76" i="1" s="1"/>
  <c r="D78" i="1"/>
  <c r="D77" i="1"/>
  <c r="D75" i="1"/>
  <c r="D73" i="1"/>
  <c r="D71" i="1" s="1"/>
  <c r="D72" i="1"/>
  <c r="D70" i="1"/>
  <c r="D69" i="1"/>
  <c r="D68" i="1"/>
  <c r="D67" i="1" s="1"/>
  <c r="D66" i="1"/>
  <c r="D65" i="1"/>
  <c r="D63" i="1"/>
  <c r="D61" i="1"/>
  <c r="D60" i="1"/>
  <c r="D59" i="1"/>
  <c r="D58" i="1"/>
  <c r="D57" i="1"/>
  <c r="D53" i="1" s="1"/>
  <c r="D56" i="1"/>
  <c r="D55" i="1"/>
  <c r="D54" i="1"/>
  <c r="D51" i="1"/>
  <c r="D50" i="1"/>
  <c r="D49" i="1"/>
  <c r="D48" i="1"/>
  <c r="D47" i="1"/>
  <c r="D45" i="1" s="1"/>
  <c r="D46" i="1"/>
  <c r="D44" i="1"/>
  <c r="D42" i="1"/>
  <c r="D41" i="1"/>
  <c r="D39" i="1" s="1"/>
  <c r="D40" i="1"/>
  <c r="D38" i="1"/>
  <c r="D36" i="1"/>
  <c r="D35" i="1"/>
  <c r="D32" i="1" s="1"/>
  <c r="D34" i="1"/>
  <c r="D33" i="1"/>
  <c r="D31" i="1"/>
  <c r="D30" i="1"/>
  <c r="D29" i="1" s="1"/>
  <c r="D28" i="1"/>
  <c r="D27" i="1"/>
  <c r="D26" i="1"/>
  <c r="D25" i="1" s="1"/>
  <c r="D24" i="1"/>
  <c r="D22" i="1" s="1"/>
  <c r="D23" i="1"/>
  <c r="D21" i="1"/>
  <c r="D20" i="1"/>
  <c r="D19" i="1"/>
  <c r="D18" i="1"/>
  <c r="D17" i="1"/>
  <c r="D16" i="1"/>
  <c r="D15" i="1"/>
  <c r="D14" i="1" s="1"/>
  <c r="D13" i="1"/>
  <c r="D12" i="1"/>
  <c r="D10" i="1"/>
  <c r="D8" i="1"/>
  <c r="D7" i="1"/>
  <c r="D6" i="1"/>
  <c r="D5" i="1"/>
  <c r="D277" i="1"/>
  <c r="D198" i="1"/>
  <c r="D194" i="1"/>
  <c r="D191" i="1"/>
  <c r="D155" i="1"/>
  <c r="D151" i="1"/>
  <c r="D149" i="1"/>
  <c r="D147" i="1"/>
  <c r="D135" i="1"/>
  <c r="D119" i="1"/>
  <c r="D109" i="1"/>
  <c r="D80" i="1"/>
  <c r="D74" i="1"/>
  <c r="D64" i="1"/>
  <c r="D62" i="1"/>
  <c r="D43" i="1"/>
  <c r="D37" i="1"/>
  <c r="D11" i="1"/>
  <c r="D9" i="1"/>
  <c r="D112" i="1" l="1"/>
  <c r="D252" i="1"/>
  <c r="D234" i="1" s="1"/>
  <c r="E234" i="1" s="1"/>
  <c r="D257" i="1"/>
  <c r="D270" i="1"/>
  <c r="D284" i="1" s="1"/>
  <c r="D202" i="1"/>
  <c r="E202" i="1" s="1"/>
  <c r="D4" i="1"/>
  <c r="D3" i="1" s="1"/>
  <c r="E3" i="1" s="1"/>
  <c r="D52" i="1"/>
  <c r="E52" i="1" s="1"/>
  <c r="D163" i="1"/>
  <c r="E163" i="1" s="1"/>
  <c r="D146" i="1"/>
  <c r="E146" i="1" s="1"/>
  <c r="D87" i="1"/>
  <c r="E87" i="1" s="1"/>
  <c r="D111" i="1"/>
  <c r="E111" i="1" s="1"/>
  <c r="D129" i="1"/>
  <c r="E129" i="1" s="1"/>
  <c r="D256" i="1" l="1"/>
  <c r="E256" i="1" s="1"/>
  <c r="E284" i="1"/>
  <c r="D283" i="1"/>
  <c r="D285" i="1" s="1"/>
</calcChain>
</file>

<file path=xl/comments1.xml><?xml version="1.0" encoding="utf-8"?>
<comments xmlns="http://schemas.openxmlformats.org/spreadsheetml/2006/main">
  <authors>
    <author>v3user</author>
  </authors>
  <commentList>
    <comment ref="D286" authorId="0">
      <text>
        <r>
          <rPr>
            <sz val="8"/>
            <color indexed="81"/>
            <rFont val="Tahoma"/>
            <family val="2"/>
            <charset val="238"/>
          </rPr>
          <t xml:space="preserve">Vpiši na roko
</t>
        </r>
      </text>
    </comment>
  </commentList>
</comments>
</file>

<file path=xl/sharedStrings.xml><?xml version="1.0" encoding="utf-8"?>
<sst xmlns="http://schemas.openxmlformats.org/spreadsheetml/2006/main" count="514" uniqueCount="307">
  <si>
    <t>Občina</t>
  </si>
  <si>
    <t>CELJSKO OBMOČJE</t>
  </si>
  <si>
    <t>1.</t>
  </si>
  <si>
    <t>Osrednja knjižnica Celje</t>
  </si>
  <si>
    <t>Celje</t>
  </si>
  <si>
    <t>Štore</t>
  </si>
  <si>
    <t>Vojnik</t>
  </si>
  <si>
    <t>Dobrna</t>
  </si>
  <si>
    <t>1 Knjižnica Antona Sovreta Hrastnik</t>
  </si>
  <si>
    <t>Hrastnik</t>
  </si>
  <si>
    <t>Laško</t>
  </si>
  <si>
    <t>Radeče</t>
  </si>
  <si>
    <t>Gornji Grad</t>
  </si>
  <si>
    <t>Ljubno</t>
  </si>
  <si>
    <t>Luče</t>
  </si>
  <si>
    <t>Mozirje</t>
  </si>
  <si>
    <t>Nazarje</t>
  </si>
  <si>
    <t>Solčava</t>
  </si>
  <si>
    <t>7 Knjižnica Rogaška Slatina</t>
  </si>
  <si>
    <t>Rogaška Slatina</t>
  </si>
  <si>
    <t>Rogatec</t>
  </si>
  <si>
    <t>Rečica ob Savinji</t>
  </si>
  <si>
    <t>4 Splošna knjižnica Slovenske Konjice</t>
  </si>
  <si>
    <t>Slovenske Konjice</t>
  </si>
  <si>
    <t>Vitanje</t>
  </si>
  <si>
    <t>Zreče</t>
  </si>
  <si>
    <t>5 Knjižnica Šentjur</t>
  </si>
  <si>
    <t xml:space="preserve">Šentjur </t>
  </si>
  <si>
    <t>Dobje</t>
  </si>
  <si>
    <t>6 Knjižnica Šmarje</t>
  </si>
  <si>
    <t>Kozje</t>
  </si>
  <si>
    <t>Podčetrtek</t>
  </si>
  <si>
    <t>Šmarje pri Jelšah</t>
  </si>
  <si>
    <t>Bistrica ob Sotli</t>
  </si>
  <si>
    <t>8 Knjižnica Toneta Seliškarja Trbovlje</t>
  </si>
  <si>
    <t>Trbovlje</t>
  </si>
  <si>
    <t>9 Knjižnica Velenje</t>
  </si>
  <si>
    <t>Šmartno ob Paki</t>
  </si>
  <si>
    <t>Šoštanj</t>
  </si>
  <si>
    <t>Velenje</t>
  </si>
  <si>
    <t>10 Knjižnica Mileta Klopčiča Zagorje ob Savi</t>
  </si>
  <si>
    <t>Zagorje ob Savi</t>
  </si>
  <si>
    <t>11 Medobčinska splošna knjižnica Žalec</t>
  </si>
  <si>
    <t>Braslovče</t>
  </si>
  <si>
    <t>Polzela</t>
  </si>
  <si>
    <t>Prebold</t>
  </si>
  <si>
    <t>Tabor</t>
  </si>
  <si>
    <t>Vransko</t>
  </si>
  <si>
    <t>Žalec</t>
  </si>
  <si>
    <t>OBALNO-KRAŠKO OBMOČJE</t>
  </si>
  <si>
    <t>2.</t>
  </si>
  <si>
    <t xml:space="preserve">Osrednja knjižnica Srečka Viharja Koper </t>
  </si>
  <si>
    <t>Koper/Capodistria</t>
  </si>
  <si>
    <t>1 Knjižnica Makse Samsa Ilirska Bistrica</t>
  </si>
  <si>
    <t>Ilirska Bistrica</t>
  </si>
  <si>
    <t xml:space="preserve">2 Mestna knjižnica Izola </t>
  </si>
  <si>
    <t>Izola/Isola</t>
  </si>
  <si>
    <t>3 Mestna knjižnica Piran</t>
  </si>
  <si>
    <t>Piran/Pirano</t>
  </si>
  <si>
    <t>4 Knjižnica Bena Zupančiča Postojna</t>
  </si>
  <si>
    <t>Pivka</t>
  </si>
  <si>
    <t>Postojna</t>
  </si>
  <si>
    <t>5 Kosovelova knjižnica Sežana</t>
  </si>
  <si>
    <t>Divača</t>
  </si>
  <si>
    <t>Hrpelje - Kozina</t>
  </si>
  <si>
    <t>Komen</t>
  </si>
  <si>
    <t>Sežana</t>
  </si>
  <si>
    <t>GORENJSKO OBMOČJE</t>
  </si>
  <si>
    <t>3.</t>
  </si>
  <si>
    <t>Osrednja knjižnica Kranj</t>
  </si>
  <si>
    <t>Cerklje na Gorenjskem</t>
  </si>
  <si>
    <t>Kranj</t>
  </si>
  <si>
    <t>Naklo</t>
  </si>
  <si>
    <t>Preddvor</t>
  </si>
  <si>
    <t>Šenčur</t>
  </si>
  <si>
    <t>Jezersko</t>
  </si>
  <si>
    <t>1 Občinska knjižnica Jesenice</t>
  </si>
  <si>
    <t>Jesenice</t>
  </si>
  <si>
    <t>Kranjska Gora</t>
  </si>
  <si>
    <t>Žirovnica</t>
  </si>
  <si>
    <t>2 Knjižnica Antona Tomaža Linharta Radovljica</t>
  </si>
  <si>
    <t>Bled</t>
  </si>
  <si>
    <t>Bohinj</t>
  </si>
  <si>
    <t>Radovljica</t>
  </si>
  <si>
    <t>Gorje</t>
  </si>
  <si>
    <t>Gorenja vas - Poljane</t>
  </si>
  <si>
    <t>Škofja Loka</t>
  </si>
  <si>
    <t>Železniki</t>
  </si>
  <si>
    <t>Žiri</t>
  </si>
  <si>
    <t>4 Knjižnica dr. Toneta Pretnarja Tržič</t>
  </si>
  <si>
    <t>Tržič</t>
  </si>
  <si>
    <t>OSREDNJESLOVENSKO OBMOČJE</t>
  </si>
  <si>
    <t>4.</t>
  </si>
  <si>
    <t>Brezovica</t>
  </si>
  <si>
    <t xml:space="preserve">Dol pri Ljubljani </t>
  </si>
  <si>
    <t>Dobrova - Polhov Gradec</t>
  </si>
  <si>
    <t>Horjul</t>
  </si>
  <si>
    <t>Ig</t>
  </si>
  <si>
    <t>Ljubljana</t>
  </si>
  <si>
    <t>Škofljica</t>
  </si>
  <si>
    <t>Velike Lašče</t>
  </si>
  <si>
    <t>Vodice</t>
  </si>
  <si>
    <t>1 Knjižnica Jožeta Udoviča Cerknica</t>
  </si>
  <si>
    <t>Cerknica</t>
  </si>
  <si>
    <t>Loška dolina</t>
  </si>
  <si>
    <t>Bloke</t>
  </si>
  <si>
    <t>2 Knjižnica Domžale</t>
  </si>
  <si>
    <t>Domžale</t>
  </si>
  <si>
    <t>Lukovica</t>
  </si>
  <si>
    <t>Mengeš</t>
  </si>
  <si>
    <t>Moravče</t>
  </si>
  <si>
    <t>Trzin</t>
  </si>
  <si>
    <t xml:space="preserve">3 Mestna knjižnica Grosuplje </t>
  </si>
  <si>
    <t>Dobrepolje</t>
  </si>
  <si>
    <t>Grosuplje</t>
  </si>
  <si>
    <t>Ivančna Gorica</t>
  </si>
  <si>
    <t>4 Matična knjižnica Kamnik</t>
  </si>
  <si>
    <t>Kamnik</t>
  </si>
  <si>
    <t>Komenda</t>
  </si>
  <si>
    <t>5 Matična knjižnica Slavko Grum Litija</t>
  </si>
  <si>
    <t>Litija</t>
  </si>
  <si>
    <t>Šmartno pri Litiji</t>
  </si>
  <si>
    <t>6 Knjižnica Logatec</t>
  </si>
  <si>
    <t>Logatec</t>
  </si>
  <si>
    <t>7 Knjižnica Medvode</t>
  </si>
  <si>
    <t>Medvode</t>
  </si>
  <si>
    <t>Borovnica</t>
  </si>
  <si>
    <t>Vrhnika</t>
  </si>
  <si>
    <t>Log - Dragomer</t>
  </si>
  <si>
    <t>ŠTAJERSKO OBMOČJE</t>
  </si>
  <si>
    <t>5.</t>
  </si>
  <si>
    <t>Mariborska knjižnica</t>
  </si>
  <si>
    <t>Duplek</t>
  </si>
  <si>
    <t>Kungota</t>
  </si>
  <si>
    <t>Maribor</t>
  </si>
  <si>
    <t>Pesnica</t>
  </si>
  <si>
    <t>Rače - Fram</t>
  </si>
  <si>
    <t>Ruše</t>
  </si>
  <si>
    <t>Starše</t>
  </si>
  <si>
    <t>Šentilj</t>
  </si>
  <si>
    <t>Hoče - Slivnica</t>
  </si>
  <si>
    <t>Lovrenc na Pohorju</t>
  </si>
  <si>
    <t>Miklavž na Drav. polju</t>
  </si>
  <si>
    <t>Selnica ob Dravi</t>
  </si>
  <si>
    <t>1 Knjižnica Lenart</t>
  </si>
  <si>
    <t>Lenart</t>
  </si>
  <si>
    <t>Benedikt</t>
  </si>
  <si>
    <t>Cerkvenjak</t>
  </si>
  <si>
    <t>Sveta Ana</t>
  </si>
  <si>
    <t>Sveta Trojica v Slov. goricah</t>
  </si>
  <si>
    <t>Sveti Jurij v Slov. goricah</t>
  </si>
  <si>
    <t>2 Knjižnica Josipa Vošnjaka Slovenska Bistrica</t>
  </si>
  <si>
    <t>Slovenska Bistrica</t>
  </si>
  <si>
    <t>Oplotnica</t>
  </si>
  <si>
    <t>Makole</t>
  </si>
  <si>
    <t>Poljčane</t>
  </si>
  <si>
    <t>POMURSKO OBMOČJE</t>
  </si>
  <si>
    <t>6.</t>
  </si>
  <si>
    <t>Beltinci</t>
  </si>
  <si>
    <t>Tišina</t>
  </si>
  <si>
    <t>Gornji Petrovci</t>
  </si>
  <si>
    <t>Šalovci</t>
  </si>
  <si>
    <t>Kuzma</t>
  </si>
  <si>
    <t>Moravske Toplice</t>
  </si>
  <si>
    <t>Murska Sobota</t>
  </si>
  <si>
    <t>Puconci</t>
  </si>
  <si>
    <t>Rogašovci</t>
  </si>
  <si>
    <t>Cankova</t>
  </si>
  <si>
    <t>Grad</t>
  </si>
  <si>
    <t>Hodoš/Hodos</t>
  </si>
  <si>
    <t>1 Občinska matična knjižnica Gornja Radgona</t>
  </si>
  <si>
    <t>Gornja Radgona</t>
  </si>
  <si>
    <t>Radenci</t>
  </si>
  <si>
    <t>Apače</t>
  </si>
  <si>
    <t>Črenšovci</t>
  </si>
  <si>
    <t>Kobilje</t>
  </si>
  <si>
    <t>Lendava/Lendva</t>
  </si>
  <si>
    <t>Odranci</t>
  </si>
  <si>
    <t>Turnišče</t>
  </si>
  <si>
    <t>Dobrovnik/Dobronak</t>
  </si>
  <si>
    <t>Velika Polana</t>
  </si>
  <si>
    <t>3 Splošna knjižnica Ljutomer</t>
  </si>
  <si>
    <t>Ljutomer</t>
  </si>
  <si>
    <t>Križevci</t>
  </si>
  <si>
    <t>Razkrižje</t>
  </si>
  <si>
    <t>Veržej</t>
  </si>
  <si>
    <t>GORIŠKO OBMOČJE</t>
  </si>
  <si>
    <t>7.</t>
  </si>
  <si>
    <t>Goriška knjižnica Franceta Bevka Nova Gorica</t>
  </si>
  <si>
    <t>Brda</t>
  </si>
  <si>
    <t>Kanal</t>
  </si>
  <si>
    <t>Miren - Kostanjevica</t>
  </si>
  <si>
    <t>Nova Gorica</t>
  </si>
  <si>
    <t>Šempeter - Vrtojba</t>
  </si>
  <si>
    <t>Renče - Vogrsko</t>
  </si>
  <si>
    <t>1 Lavričeva knjižnica Ajdovščina</t>
  </si>
  <si>
    <t>Ajdovščina</t>
  </si>
  <si>
    <t>Vipava</t>
  </si>
  <si>
    <t>2 Mestna knjižnica in čitalnica Idrija</t>
  </si>
  <si>
    <t>Cerkno</t>
  </si>
  <si>
    <t>Idrija</t>
  </si>
  <si>
    <t>3 Knjižnica Cirila Kosmača Tolmin</t>
  </si>
  <si>
    <t>Bovec</t>
  </si>
  <si>
    <t>Kobarid</t>
  </si>
  <si>
    <t>Tolmin</t>
  </si>
  <si>
    <t>DOLENJSKO OBMOČJE</t>
  </si>
  <si>
    <t>8.</t>
  </si>
  <si>
    <t>Knjižnica Mirana Jarca Novo mesto</t>
  </si>
  <si>
    <t>Novo mesto</t>
  </si>
  <si>
    <t>Šentjernej</t>
  </si>
  <si>
    <t>Škocjan</t>
  </si>
  <si>
    <t>Dolenjske Toplice</t>
  </si>
  <si>
    <t>Mirna Peč</t>
  </si>
  <si>
    <t>Žužemberk</t>
  </si>
  <si>
    <t>Straža</t>
  </si>
  <si>
    <t>Šmarješke Toplice</t>
  </si>
  <si>
    <t>1 Knjižnica Brežice</t>
  </si>
  <si>
    <t>Brežice</t>
  </si>
  <si>
    <t>2 Knjižnica Črnomelj</t>
  </si>
  <si>
    <t>Črnomelj</t>
  </si>
  <si>
    <t>Semič</t>
  </si>
  <si>
    <t>3 Knjižnica Kočevje</t>
  </si>
  <si>
    <t>Kočevje</t>
  </si>
  <si>
    <t>Osilnica</t>
  </si>
  <si>
    <t>Kostel</t>
  </si>
  <si>
    <t>4 Valvazorjeva knjižnica Krško</t>
  </si>
  <si>
    <t>Krško</t>
  </si>
  <si>
    <t>Kostanjevica na Krki</t>
  </si>
  <si>
    <t>5 Ljudska knjižnica Metlika</t>
  </si>
  <si>
    <t>Metlika</t>
  </si>
  <si>
    <t>6 Knjižnica Miklova hiša Ribnica</t>
  </si>
  <si>
    <t>Loški Potok</t>
  </si>
  <si>
    <t>Ribnica</t>
  </si>
  <si>
    <t>Sodražica</t>
  </si>
  <si>
    <t>7 Knjižnica Sevnica</t>
  </si>
  <si>
    <t>Sevnica</t>
  </si>
  <si>
    <t>8 Knjižnica Pavla Golie Trebnje</t>
  </si>
  <si>
    <t>Trebnje</t>
  </si>
  <si>
    <t>Mokronog - Trebelno</t>
  </si>
  <si>
    <t>Šentrupert</t>
  </si>
  <si>
    <t>SPODNJEPODRAVSKO OBMOČJE</t>
  </si>
  <si>
    <t>9.</t>
  </si>
  <si>
    <t>Knjižnica Ivana Potrča Ptuj</t>
  </si>
  <si>
    <t>Destrnik</t>
  </si>
  <si>
    <t>Dornava</t>
  </si>
  <si>
    <t>Gorišnica</t>
  </si>
  <si>
    <t>Juršinci</t>
  </si>
  <si>
    <t>Kidričevo</t>
  </si>
  <si>
    <t>Majšperk</t>
  </si>
  <si>
    <t>Ptuj</t>
  </si>
  <si>
    <t>Videm</t>
  </si>
  <si>
    <t>Zavrč</t>
  </si>
  <si>
    <t>Hajdina</t>
  </si>
  <si>
    <t>Markovci</t>
  </si>
  <si>
    <t>Podlehnik</t>
  </si>
  <si>
    <t>Sveti Andraž v Slov. goricah</t>
  </si>
  <si>
    <t>Trnovska vas</t>
  </si>
  <si>
    <t>Žetale</t>
  </si>
  <si>
    <t>Cirkulane</t>
  </si>
  <si>
    <t>1 Knjižnica Franca Ksavra Meška Ormož</t>
  </si>
  <si>
    <t>Ormož</t>
  </si>
  <si>
    <t>Središče ob Dravi</t>
  </si>
  <si>
    <t>Sveti Tomaž</t>
  </si>
  <si>
    <t>KOROŠKO OBMOČJE</t>
  </si>
  <si>
    <t>10.</t>
  </si>
  <si>
    <t>Koroška osrednja knjižnica dr. Franca Sušnika Ravne na Koroškem</t>
  </si>
  <si>
    <t>Črna na Koroškem</t>
  </si>
  <si>
    <t>Mežica</t>
  </si>
  <si>
    <t>Ravne na Koroškem</t>
  </si>
  <si>
    <t>Prevalje</t>
  </si>
  <si>
    <t>1 Knjižnica Dravograd</t>
  </si>
  <si>
    <t>Dravograd</t>
  </si>
  <si>
    <t>2 Knjižnica Radlje ob Dravi</t>
  </si>
  <si>
    <t>Muta</t>
  </si>
  <si>
    <t>Podvelka</t>
  </si>
  <si>
    <t>Radlje ob Dravi</t>
  </si>
  <si>
    <t>Vuzenica</t>
  </si>
  <si>
    <t>Ribnica na  Pohorju</t>
  </si>
  <si>
    <t>3 Knjižnica Ksaverja Meška Slovenj Gradec</t>
  </si>
  <si>
    <t>Mislinja</t>
  </si>
  <si>
    <t>Slovenj Gradec</t>
  </si>
  <si>
    <t>Št. p. širše</t>
  </si>
  <si>
    <t>Mirna</t>
  </si>
  <si>
    <t>2 Knjižnica Lendava</t>
  </si>
  <si>
    <t>2  Knjižnica Laško</t>
  </si>
  <si>
    <t>3 Osrednja knjižnica Mozirje</t>
  </si>
  <si>
    <t>3 Knjižnica Ivana Tavčarja Škofja Loka</t>
  </si>
  <si>
    <t xml:space="preserve"> Mestna knjižnica Ljubljana</t>
  </si>
  <si>
    <t>8 Cankarjeva knjižnica Vrhnika</t>
  </si>
  <si>
    <t xml:space="preserve"> Pokrajinska in študijska knjižnica Murska Sobota</t>
  </si>
  <si>
    <r>
      <t xml:space="preserve">OOK ožje </t>
    </r>
    <r>
      <rPr>
        <b/>
        <sz val="9"/>
        <rFont val="Calibri"/>
        <family val="2"/>
        <charset val="238"/>
        <scheme val="minor"/>
      </rPr>
      <t>(medobčinska mreža)</t>
    </r>
  </si>
  <si>
    <r>
      <t>OOK širše</t>
    </r>
    <r>
      <rPr>
        <b/>
        <sz val="9"/>
        <rFont val="Calibri"/>
        <family val="2"/>
        <charset val="238"/>
        <scheme val="minor"/>
      </rPr>
      <t xml:space="preserve"> (brez medobčinske mreže OOK)</t>
    </r>
  </si>
  <si>
    <t>Dol pri Ljubljani</t>
  </si>
  <si>
    <t>Miklavž na Dravskem polju</t>
  </si>
  <si>
    <t>Ribnica na Pohorju</t>
  </si>
  <si>
    <t>Sveti Jurij ob Ščavnici</t>
  </si>
  <si>
    <t xml:space="preserve">Slovenija </t>
  </si>
  <si>
    <t>Knjižnica/OBMOČJE OOK</t>
  </si>
  <si>
    <t>Mreža knjižnic v Sloveniji po območjih OOK</t>
  </si>
  <si>
    <t>podatki SURS</t>
  </si>
  <si>
    <t>Šentjur</t>
  </si>
  <si>
    <t>Št. prBb.</t>
  </si>
  <si>
    <t>Podatke iz stolpcev D in E kopirate (paste special - values) v tabelo mreža v Knjiznice_vse_obcine_prebivalci+brezposelnost.xlsx</t>
  </si>
  <si>
    <t>Ročno vpišete le zadnjo vrstico na listu "formule" (za kontrolo).</t>
  </si>
  <si>
    <t>Tu vsakič znova vnesete nove podatke v stolpec B, pazite, da je vrstni red vrstic povsem enak (torej prva občina v prvi vrstici itd., načelno pa je v bazi SI-STAT objavljeno po abecedi).</t>
  </si>
  <si>
    <t>Avtomatično se bodo na listu "formule" seštele prave občine.</t>
  </si>
  <si>
    <t>Ročno vnesite podatek v zadnji vrstici!!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</si>
</sst>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7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vertAlign val="superscript"/>
      <sz val="11"/>
      <color rgb="FF00B05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sz val="12"/>
      <color rgb="FFF79646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FF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8"/>
      <color indexed="8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8" applyNumberFormat="0" applyAlignment="0" applyProtection="0"/>
    <xf numFmtId="0" fontId="31" fillId="8" borderId="9" applyNumberFormat="0" applyAlignment="0" applyProtection="0"/>
    <xf numFmtId="0" fontId="32" fillId="8" borderId="8" applyNumberFormat="0" applyAlignment="0" applyProtection="0"/>
    <xf numFmtId="0" fontId="33" fillId="0" borderId="10" applyNumberFormat="0" applyFill="0" applyAlignment="0" applyProtection="0"/>
    <xf numFmtId="0" fontId="34" fillId="9" borderId="11" applyNumberFormat="0" applyAlignment="0" applyProtection="0"/>
    <xf numFmtId="0" fontId="21" fillId="0" borderId="0" applyNumberFormat="0" applyFill="0" applyBorder="0" applyAlignment="0" applyProtection="0"/>
    <xf numFmtId="0" fontId="22" fillId="10" borderId="12" applyNumberFormat="0" applyFont="0" applyAlignment="0" applyProtection="0"/>
    <xf numFmtId="0" fontId="3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3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6" fillId="34" borderId="0" applyNumberFormat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1" fontId="1" fillId="0" borderId="2" xfId="0" applyNumberFormat="1" applyFont="1" applyBorder="1"/>
    <xf numFmtId="1" fontId="0" fillId="0" borderId="0" xfId="0" applyNumberFormat="1"/>
    <xf numFmtId="1" fontId="6" fillId="0" borderId="0" xfId="0" applyNumberFormat="1" applyFont="1"/>
    <xf numFmtId="0" fontId="6" fillId="0" borderId="0" xfId="0" applyFont="1"/>
    <xf numFmtId="0" fontId="0" fillId="0" borderId="1" xfId="0" applyFont="1" applyBorder="1"/>
    <xf numFmtId="1" fontId="1" fillId="0" borderId="3" xfId="0" applyNumberFormat="1" applyFont="1" applyBorder="1"/>
    <xf numFmtId="1" fontId="1" fillId="2" borderId="3" xfId="0" applyNumberFormat="1" applyFont="1" applyFill="1" applyBorder="1"/>
    <xf numFmtId="1" fontId="1" fillId="3" borderId="3" xfId="0" applyNumberFormat="1" applyFont="1" applyFill="1" applyBorder="1"/>
    <xf numFmtId="0" fontId="4" fillId="0" borderId="3" xfId="0" applyFont="1" applyBorder="1" applyAlignment="1"/>
    <xf numFmtId="16" fontId="4" fillId="0" borderId="3" xfId="0" applyNumberFormat="1" applyFont="1" applyBorder="1" applyAlignment="1"/>
    <xf numFmtId="0" fontId="4" fillId="0" borderId="3" xfId="0" applyFont="1" applyBorder="1" applyAlignment="1">
      <alignment horizontal="left"/>
    </xf>
    <xf numFmtId="1" fontId="3" fillId="2" borderId="3" xfId="0" applyNumberFormat="1" applyFont="1" applyFill="1" applyBorder="1"/>
    <xf numFmtId="1" fontId="1" fillId="0" borderId="3" xfId="0" applyNumberFormat="1" applyFont="1" applyFill="1" applyBorder="1"/>
    <xf numFmtId="0" fontId="5" fillId="0" borderId="3" xfId="0" applyFont="1" applyFill="1" applyBorder="1"/>
    <xf numFmtId="1" fontId="1" fillId="0" borderId="4" xfId="0" applyNumberFormat="1" applyFont="1" applyBorder="1"/>
    <xf numFmtId="0" fontId="0" fillId="0" borderId="1" xfId="0" applyFont="1" applyFill="1" applyBorder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0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 indent="1"/>
    </xf>
    <xf numFmtId="0" fontId="2" fillId="3" borderId="1" xfId="0" applyFont="1" applyFill="1" applyBorder="1"/>
    <xf numFmtId="3" fontId="10" fillId="0" borderId="1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8" fillId="3" borderId="1" xfId="0" applyFont="1" applyFill="1" applyBorder="1"/>
    <xf numFmtId="3" fontId="11" fillId="3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/>
    <xf numFmtId="3" fontId="11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/>
    <xf numFmtId="0" fontId="2" fillId="0" borderId="1" xfId="0" applyFont="1" applyFill="1" applyBorder="1"/>
    <xf numFmtId="3" fontId="12" fillId="0" borderId="1" xfId="0" applyNumberFormat="1" applyFont="1" applyFill="1" applyBorder="1"/>
    <xf numFmtId="0" fontId="13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0" fillId="0" borderId="1" xfId="0" applyFont="1" applyFill="1" applyBorder="1"/>
    <xf numFmtId="0" fontId="2" fillId="0" borderId="1" xfId="0" applyFont="1" applyFill="1" applyBorder="1" applyAlignment="1">
      <alignment horizontal="left" indent="1"/>
    </xf>
    <xf numFmtId="3" fontId="14" fillId="0" borderId="1" xfId="0" applyNumberFormat="1" applyFont="1" applyBorder="1" applyAlignment="1" applyProtection="1">
      <alignment horizontal="right"/>
      <protection locked="0"/>
    </xf>
    <xf numFmtId="0" fontId="15" fillId="0" borderId="1" xfId="0" applyFont="1" applyFill="1" applyBorder="1"/>
    <xf numFmtId="0" fontId="2" fillId="2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 indent="2"/>
    </xf>
    <xf numFmtId="0" fontId="2" fillId="3" borderId="1" xfId="0" applyFont="1" applyFill="1" applyBorder="1" applyAlignment="1"/>
    <xf numFmtId="0" fontId="12" fillId="0" borderId="1" xfId="0" applyFont="1" applyFill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0" fillId="0" borderId="0" xfId="0"/>
    <xf numFmtId="0" fontId="9" fillId="0" borderId="0" xfId="0" applyFont="1" applyAlignment="1">
      <alignment horizontal="right"/>
    </xf>
    <xf numFmtId="0" fontId="0" fillId="0" borderId="1" xfId="0" applyBorder="1"/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/>
    <xf numFmtId="1" fontId="0" fillId="0" borderId="1" xfId="0" applyNumberFormat="1" applyBorder="1"/>
    <xf numFmtId="1" fontId="6" fillId="0" borderId="1" xfId="0" applyNumberFormat="1" applyFont="1" applyBorder="1"/>
    <xf numFmtId="14" fontId="0" fillId="0" borderId="1" xfId="0" applyNumberFormat="1" applyBorder="1"/>
    <xf numFmtId="0" fontId="2" fillId="0" borderId="14" xfId="0" applyFont="1" applyFill="1" applyBorder="1"/>
    <xf numFmtId="3" fontId="14" fillId="0" borderId="14" xfId="0" applyNumberFormat="1" applyFont="1" applyFill="1" applyBorder="1"/>
    <xf numFmtId="3" fontId="2" fillId="0" borderId="14" xfId="0" applyNumberFormat="1" applyFont="1" applyFill="1" applyBorder="1"/>
    <xf numFmtId="0" fontId="0" fillId="0" borderId="14" xfId="0" applyBorder="1"/>
    <xf numFmtId="0" fontId="37" fillId="0" borderId="1" xfId="0" applyFont="1" applyBorder="1" applyAlignment="1">
      <alignment horizontal="right"/>
    </xf>
    <xf numFmtId="3" fontId="37" fillId="0" borderId="1" xfId="0" applyNumberFormat="1" applyFont="1" applyBorder="1" applyAlignment="1">
      <alignment horizontal="right"/>
    </xf>
    <xf numFmtId="0" fontId="0" fillId="0" borderId="0" xfId="0" applyAlignment="1"/>
    <xf numFmtId="49" fontId="0" fillId="0" borderId="0" xfId="0" applyNumberFormat="1" applyAlignme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workbookViewId="0">
      <selection activeCell="E13" sqref="E13"/>
    </sheetView>
  </sheetViews>
  <sheetFormatPr defaultColWidth="9.109375" defaultRowHeight="14.4" x14ac:dyDescent="0.3"/>
  <cols>
    <col min="1" max="1" width="25.6640625" style="52" bestFit="1" customWidth="1"/>
    <col min="2" max="4" width="9.109375" style="52"/>
    <col min="5" max="5" width="57.5546875" style="52" customWidth="1"/>
    <col min="6" max="16384" width="9.109375" style="52"/>
  </cols>
  <sheetData>
    <row r="1" spans="1:5" x14ac:dyDescent="0.3">
      <c r="A1" s="67" t="s">
        <v>196</v>
      </c>
      <c r="B1" s="66">
        <v>18955</v>
      </c>
      <c r="E1" s="66" t="s">
        <v>304</v>
      </c>
    </row>
    <row r="2" spans="1:5" x14ac:dyDescent="0.3">
      <c r="A2" s="67" t="s">
        <v>173</v>
      </c>
      <c r="B2" s="66">
        <v>3610</v>
      </c>
      <c r="E2" s="66" t="s">
        <v>305</v>
      </c>
    </row>
    <row r="3" spans="1:5" ht="15" x14ac:dyDescent="0.25">
      <c r="A3" s="67" t="s">
        <v>158</v>
      </c>
      <c r="B3" s="66">
        <v>8302</v>
      </c>
    </row>
    <row r="4" spans="1:5" x14ac:dyDescent="0.3">
      <c r="A4" s="67" t="s">
        <v>146</v>
      </c>
      <c r="B4" s="66">
        <v>2430</v>
      </c>
      <c r="E4" s="52" t="s">
        <v>303</v>
      </c>
    </row>
    <row r="5" spans="1:5" ht="15" x14ac:dyDescent="0.25">
      <c r="A5" s="67" t="s">
        <v>33</v>
      </c>
      <c r="B5" s="66">
        <v>1404</v>
      </c>
    </row>
    <row r="6" spans="1:5" ht="15" x14ac:dyDescent="0.25">
      <c r="A6" s="67" t="s">
        <v>81</v>
      </c>
      <c r="B6" s="66">
        <v>8171</v>
      </c>
    </row>
    <row r="7" spans="1:5" ht="15" x14ac:dyDescent="0.25">
      <c r="A7" s="67" t="s">
        <v>105</v>
      </c>
      <c r="B7" s="66">
        <v>1584</v>
      </c>
    </row>
    <row r="8" spans="1:5" ht="15" x14ac:dyDescent="0.25">
      <c r="A8" s="67" t="s">
        <v>82</v>
      </c>
      <c r="B8" s="66">
        <v>5206</v>
      </c>
    </row>
    <row r="9" spans="1:5" ht="15" x14ac:dyDescent="0.25">
      <c r="A9" s="67" t="s">
        <v>126</v>
      </c>
      <c r="B9" s="66">
        <v>3992</v>
      </c>
    </row>
    <row r="10" spans="1:5" ht="15" x14ac:dyDescent="0.25">
      <c r="A10" s="67" t="s">
        <v>202</v>
      </c>
      <c r="B10" s="66">
        <v>3195</v>
      </c>
    </row>
    <row r="11" spans="1:5" x14ac:dyDescent="0.3">
      <c r="A11" s="67" t="s">
        <v>43</v>
      </c>
      <c r="B11" s="66">
        <v>5409</v>
      </c>
    </row>
    <row r="12" spans="1:5" ht="15" x14ac:dyDescent="0.25">
      <c r="A12" s="67" t="s">
        <v>189</v>
      </c>
      <c r="B12" s="66">
        <v>5734</v>
      </c>
    </row>
    <row r="13" spans="1:5" ht="15" x14ac:dyDescent="0.25">
      <c r="A13" s="67" t="s">
        <v>93</v>
      </c>
      <c r="B13" s="66">
        <v>11620</v>
      </c>
    </row>
    <row r="14" spans="1:5" x14ac:dyDescent="0.3">
      <c r="A14" s="67" t="s">
        <v>217</v>
      </c>
      <c r="B14" s="66">
        <v>24285</v>
      </c>
    </row>
    <row r="15" spans="1:5" ht="15" x14ac:dyDescent="0.25">
      <c r="A15" s="67" t="s">
        <v>167</v>
      </c>
      <c r="B15" s="66">
        <v>1889</v>
      </c>
    </row>
    <row r="16" spans="1:5" ht="15" x14ac:dyDescent="0.25">
      <c r="A16" s="67" t="s">
        <v>4</v>
      </c>
      <c r="B16" s="66">
        <v>48675</v>
      </c>
    </row>
    <row r="17" spans="1:2" x14ac:dyDescent="0.3">
      <c r="A17" s="67" t="s">
        <v>70</v>
      </c>
      <c r="B17" s="66">
        <v>7243</v>
      </c>
    </row>
    <row r="18" spans="1:2" x14ac:dyDescent="0.3">
      <c r="A18" s="67" t="s">
        <v>103</v>
      </c>
      <c r="B18" s="66">
        <v>11268</v>
      </c>
    </row>
    <row r="19" spans="1:2" x14ac:dyDescent="0.3">
      <c r="A19" s="67" t="s">
        <v>199</v>
      </c>
      <c r="B19" s="66">
        <v>4786</v>
      </c>
    </row>
    <row r="20" spans="1:2" x14ac:dyDescent="0.3">
      <c r="A20" s="67" t="s">
        <v>147</v>
      </c>
      <c r="B20" s="66">
        <v>2009</v>
      </c>
    </row>
    <row r="21" spans="1:2" x14ac:dyDescent="0.3">
      <c r="A21" s="67" t="s">
        <v>258</v>
      </c>
      <c r="B21" s="66">
        <v>2312</v>
      </c>
    </row>
    <row r="22" spans="1:2" x14ac:dyDescent="0.3">
      <c r="A22" s="67" t="s">
        <v>174</v>
      </c>
      <c r="B22" s="66">
        <v>4052</v>
      </c>
    </row>
    <row r="23" spans="1:2" x14ac:dyDescent="0.3">
      <c r="A23" s="67" t="s">
        <v>266</v>
      </c>
      <c r="B23" s="66">
        <v>3473</v>
      </c>
    </row>
    <row r="24" spans="1:2" x14ac:dyDescent="0.3">
      <c r="A24" s="67" t="s">
        <v>219</v>
      </c>
      <c r="B24" s="66">
        <v>14629</v>
      </c>
    </row>
    <row r="25" spans="1:2" x14ac:dyDescent="0.3">
      <c r="A25" s="67" t="s">
        <v>243</v>
      </c>
      <c r="B25" s="66">
        <v>2582</v>
      </c>
    </row>
    <row r="26" spans="1:2" x14ac:dyDescent="0.3">
      <c r="A26" s="67" t="s">
        <v>63</v>
      </c>
      <c r="B26" s="66">
        <v>3896</v>
      </c>
    </row>
    <row r="27" spans="1:2" x14ac:dyDescent="0.3">
      <c r="A27" s="67" t="s">
        <v>28</v>
      </c>
      <c r="B27" s="66">
        <v>968</v>
      </c>
    </row>
    <row r="28" spans="1:2" x14ac:dyDescent="0.3">
      <c r="A28" s="67" t="s">
        <v>113</v>
      </c>
      <c r="B28" s="66">
        <v>3938</v>
      </c>
    </row>
    <row r="29" spans="1:2" x14ac:dyDescent="0.3">
      <c r="A29" s="67" t="s">
        <v>7</v>
      </c>
      <c r="B29" s="66">
        <v>2195</v>
      </c>
    </row>
    <row r="30" spans="1:2" x14ac:dyDescent="0.3">
      <c r="A30" s="67" t="s">
        <v>95</v>
      </c>
      <c r="B30" s="66">
        <v>7539</v>
      </c>
    </row>
    <row r="31" spans="1:2" x14ac:dyDescent="0.3">
      <c r="A31" s="67" t="s">
        <v>179</v>
      </c>
      <c r="B31" s="66">
        <v>1319</v>
      </c>
    </row>
    <row r="32" spans="1:2" x14ac:dyDescent="0.3">
      <c r="A32" s="67" t="s">
        <v>292</v>
      </c>
      <c r="B32" s="66">
        <v>5666</v>
      </c>
    </row>
    <row r="33" spans="1:2" x14ac:dyDescent="0.3">
      <c r="A33" s="67" t="s">
        <v>211</v>
      </c>
      <c r="B33" s="66">
        <v>3398</v>
      </c>
    </row>
    <row r="34" spans="1:2" x14ac:dyDescent="0.3">
      <c r="A34" s="67" t="s">
        <v>107</v>
      </c>
      <c r="B34" s="66">
        <v>34455</v>
      </c>
    </row>
    <row r="35" spans="1:2" x14ac:dyDescent="0.3">
      <c r="A35" s="67" t="s">
        <v>244</v>
      </c>
      <c r="B35" s="66">
        <v>2907</v>
      </c>
    </row>
    <row r="36" spans="1:2" x14ac:dyDescent="0.3">
      <c r="A36" s="67" t="s">
        <v>271</v>
      </c>
      <c r="B36" s="66">
        <v>8989</v>
      </c>
    </row>
    <row r="37" spans="1:2" x14ac:dyDescent="0.3">
      <c r="A37" s="67" t="s">
        <v>132</v>
      </c>
      <c r="B37" s="66">
        <v>6746</v>
      </c>
    </row>
    <row r="38" spans="1:2" x14ac:dyDescent="0.3">
      <c r="A38" s="67" t="s">
        <v>85</v>
      </c>
      <c r="B38" s="66">
        <v>7307</v>
      </c>
    </row>
    <row r="39" spans="1:2" x14ac:dyDescent="0.3">
      <c r="A39" s="67" t="s">
        <v>245</v>
      </c>
      <c r="B39" s="66">
        <v>4035</v>
      </c>
    </row>
    <row r="40" spans="1:2" x14ac:dyDescent="0.3">
      <c r="A40" s="67" t="s">
        <v>84</v>
      </c>
      <c r="B40" s="66">
        <v>2874</v>
      </c>
    </row>
    <row r="41" spans="1:2" x14ac:dyDescent="0.3">
      <c r="A41" s="67" t="s">
        <v>171</v>
      </c>
      <c r="B41" s="66">
        <v>8576</v>
      </c>
    </row>
    <row r="42" spans="1:2" x14ac:dyDescent="0.3">
      <c r="A42" s="67" t="s">
        <v>12</v>
      </c>
      <c r="B42" s="66">
        <v>2650</v>
      </c>
    </row>
    <row r="43" spans="1:2" x14ac:dyDescent="0.3">
      <c r="A43" s="67" t="s">
        <v>160</v>
      </c>
      <c r="B43" s="66">
        <v>2136</v>
      </c>
    </row>
    <row r="44" spans="1:2" x14ac:dyDescent="0.3">
      <c r="A44" s="67" t="s">
        <v>168</v>
      </c>
      <c r="B44" s="66">
        <v>2216</v>
      </c>
    </row>
    <row r="45" spans="1:2" x14ac:dyDescent="0.3">
      <c r="A45" s="67" t="s">
        <v>114</v>
      </c>
      <c r="B45" s="66">
        <v>19719</v>
      </c>
    </row>
    <row r="46" spans="1:2" x14ac:dyDescent="0.3">
      <c r="A46" s="67" t="s">
        <v>252</v>
      </c>
      <c r="B46" s="66">
        <v>3736</v>
      </c>
    </row>
    <row r="47" spans="1:2" x14ac:dyDescent="0.3">
      <c r="A47" s="67" t="s">
        <v>140</v>
      </c>
      <c r="B47" s="66">
        <v>11189</v>
      </c>
    </row>
    <row r="48" spans="1:2" x14ac:dyDescent="0.3">
      <c r="A48" s="67" t="s">
        <v>169</v>
      </c>
      <c r="B48" s="66">
        <v>375</v>
      </c>
    </row>
    <row r="49" spans="1:2" x14ac:dyDescent="0.3">
      <c r="A49" s="67" t="s">
        <v>96</v>
      </c>
      <c r="B49" s="66">
        <v>2909</v>
      </c>
    </row>
    <row r="50" spans="1:2" x14ac:dyDescent="0.3">
      <c r="A50" s="67" t="s">
        <v>9</v>
      </c>
      <c r="B50" s="66">
        <v>9713</v>
      </c>
    </row>
    <row r="51" spans="1:2" x14ac:dyDescent="0.3">
      <c r="A51" s="67" t="s">
        <v>64</v>
      </c>
      <c r="B51" s="66">
        <v>4303</v>
      </c>
    </row>
    <row r="52" spans="1:2" x14ac:dyDescent="0.3">
      <c r="A52" s="67" t="s">
        <v>200</v>
      </c>
      <c r="B52" s="66">
        <v>11938</v>
      </c>
    </row>
    <row r="53" spans="1:2" x14ac:dyDescent="0.3">
      <c r="A53" s="67" t="s">
        <v>97</v>
      </c>
      <c r="B53" s="66">
        <v>7016</v>
      </c>
    </row>
    <row r="54" spans="1:2" x14ac:dyDescent="0.3">
      <c r="A54" s="67" t="s">
        <v>54</v>
      </c>
      <c r="B54" s="66">
        <v>13866</v>
      </c>
    </row>
    <row r="55" spans="1:2" x14ac:dyDescent="0.3">
      <c r="A55" s="67" t="s">
        <v>115</v>
      </c>
      <c r="B55" s="66">
        <v>15810</v>
      </c>
    </row>
    <row r="56" spans="1:2" x14ac:dyDescent="0.3">
      <c r="A56" s="67" t="s">
        <v>56</v>
      </c>
      <c r="B56" s="66">
        <v>15952</v>
      </c>
    </row>
    <row r="57" spans="1:2" x14ac:dyDescent="0.3">
      <c r="A57" s="67" t="s">
        <v>77</v>
      </c>
      <c r="B57" s="66">
        <v>21374</v>
      </c>
    </row>
    <row r="58" spans="1:2" x14ac:dyDescent="0.3">
      <c r="A58" s="67" t="s">
        <v>75</v>
      </c>
      <c r="B58" s="66">
        <v>634</v>
      </c>
    </row>
    <row r="59" spans="1:2" x14ac:dyDescent="0.3">
      <c r="A59" s="67" t="s">
        <v>246</v>
      </c>
      <c r="B59" s="66">
        <v>2388</v>
      </c>
    </row>
    <row r="60" spans="1:2" x14ac:dyDescent="0.3">
      <c r="A60" s="67" t="s">
        <v>117</v>
      </c>
      <c r="B60" s="66">
        <v>29244</v>
      </c>
    </row>
    <row r="61" spans="1:2" x14ac:dyDescent="0.3">
      <c r="A61" s="67" t="s">
        <v>190</v>
      </c>
      <c r="B61" s="66">
        <v>5644</v>
      </c>
    </row>
    <row r="62" spans="1:2" x14ac:dyDescent="0.3">
      <c r="A62" s="67" t="s">
        <v>247</v>
      </c>
      <c r="B62" s="66">
        <v>6627</v>
      </c>
    </row>
    <row r="63" spans="1:2" x14ac:dyDescent="0.3">
      <c r="A63" s="67" t="s">
        <v>203</v>
      </c>
      <c r="B63" s="66">
        <v>4189</v>
      </c>
    </row>
    <row r="64" spans="1:2" x14ac:dyDescent="0.3">
      <c r="A64" s="67" t="s">
        <v>175</v>
      </c>
      <c r="B64" s="66">
        <v>590</v>
      </c>
    </row>
    <row r="65" spans="1:2" x14ac:dyDescent="0.3">
      <c r="A65" s="67" t="s">
        <v>222</v>
      </c>
      <c r="B65" s="66">
        <v>16379</v>
      </c>
    </row>
    <row r="66" spans="1:2" x14ac:dyDescent="0.3">
      <c r="A66" s="67" t="s">
        <v>65</v>
      </c>
      <c r="B66" s="66">
        <v>3545</v>
      </c>
    </row>
    <row r="67" spans="1:2" x14ac:dyDescent="0.3">
      <c r="A67" s="67" t="s">
        <v>118</v>
      </c>
      <c r="B67" s="66">
        <v>5746</v>
      </c>
    </row>
    <row r="68" spans="1:2" x14ac:dyDescent="0.3">
      <c r="A68" s="67" t="s">
        <v>52</v>
      </c>
      <c r="B68" s="66">
        <v>53322</v>
      </c>
    </row>
    <row r="69" spans="1:2" x14ac:dyDescent="0.3">
      <c r="A69" s="67" t="s">
        <v>227</v>
      </c>
      <c r="B69" s="66">
        <v>2416</v>
      </c>
    </row>
    <row r="70" spans="1:2" x14ac:dyDescent="0.3">
      <c r="A70" s="67" t="s">
        <v>224</v>
      </c>
      <c r="B70" s="66">
        <v>644</v>
      </c>
    </row>
    <row r="71" spans="1:2" x14ac:dyDescent="0.3">
      <c r="A71" s="67" t="s">
        <v>30</v>
      </c>
      <c r="B71" s="66">
        <v>3177</v>
      </c>
    </row>
    <row r="72" spans="1:2" x14ac:dyDescent="0.3">
      <c r="A72" s="67" t="s">
        <v>71</v>
      </c>
      <c r="B72" s="66">
        <v>55527</v>
      </c>
    </row>
    <row r="73" spans="1:2" x14ac:dyDescent="0.3">
      <c r="A73" s="67" t="s">
        <v>78</v>
      </c>
      <c r="B73" s="66">
        <v>5324</v>
      </c>
    </row>
    <row r="74" spans="1:2" x14ac:dyDescent="0.3">
      <c r="A74" s="67" t="s">
        <v>183</v>
      </c>
      <c r="B74" s="66">
        <v>3753</v>
      </c>
    </row>
    <row r="75" spans="1:2" x14ac:dyDescent="0.3">
      <c r="A75" s="67" t="s">
        <v>226</v>
      </c>
      <c r="B75" s="66">
        <v>26050</v>
      </c>
    </row>
    <row r="76" spans="1:2" x14ac:dyDescent="0.3">
      <c r="A76" s="67" t="s">
        <v>133</v>
      </c>
      <c r="B76" s="66">
        <v>4787</v>
      </c>
    </row>
    <row r="77" spans="1:2" x14ac:dyDescent="0.3">
      <c r="A77" s="67" t="s">
        <v>162</v>
      </c>
      <c r="B77" s="66">
        <v>1584</v>
      </c>
    </row>
    <row r="78" spans="1:2" x14ac:dyDescent="0.3">
      <c r="A78" s="67" t="s">
        <v>10</v>
      </c>
      <c r="B78" s="66">
        <v>13409</v>
      </c>
    </row>
    <row r="79" spans="1:2" x14ac:dyDescent="0.3">
      <c r="A79" s="67" t="s">
        <v>145</v>
      </c>
      <c r="B79" s="66">
        <v>8169</v>
      </c>
    </row>
    <row r="80" spans="1:2" x14ac:dyDescent="0.3">
      <c r="A80" s="67" t="s">
        <v>176</v>
      </c>
      <c r="B80" s="66">
        <v>10721</v>
      </c>
    </row>
    <row r="81" spans="1:2" x14ac:dyDescent="0.3">
      <c r="A81" s="67" t="s">
        <v>120</v>
      </c>
      <c r="B81" s="66">
        <v>15017</v>
      </c>
    </row>
    <row r="82" spans="1:2" x14ac:dyDescent="0.3">
      <c r="A82" s="67" t="s">
        <v>98</v>
      </c>
      <c r="B82" s="66">
        <v>282994</v>
      </c>
    </row>
    <row r="83" spans="1:2" x14ac:dyDescent="0.3">
      <c r="A83" s="67" t="s">
        <v>13</v>
      </c>
      <c r="B83" s="66">
        <v>2645</v>
      </c>
    </row>
    <row r="84" spans="1:2" x14ac:dyDescent="0.3">
      <c r="A84" s="67" t="s">
        <v>182</v>
      </c>
      <c r="B84" s="66">
        <v>11662</v>
      </c>
    </row>
    <row r="85" spans="1:2" x14ac:dyDescent="0.3">
      <c r="A85" s="67" t="s">
        <v>128</v>
      </c>
      <c r="B85" s="66">
        <v>3660</v>
      </c>
    </row>
    <row r="86" spans="1:2" x14ac:dyDescent="0.3">
      <c r="A86" s="67" t="s">
        <v>123</v>
      </c>
      <c r="B86" s="66">
        <v>13694</v>
      </c>
    </row>
    <row r="87" spans="1:2" x14ac:dyDescent="0.3">
      <c r="A87" s="67" t="s">
        <v>104</v>
      </c>
      <c r="B87" s="66">
        <v>3871</v>
      </c>
    </row>
    <row r="88" spans="1:2" x14ac:dyDescent="0.3">
      <c r="A88" s="67" t="s">
        <v>231</v>
      </c>
      <c r="B88" s="66">
        <v>1932</v>
      </c>
    </row>
    <row r="89" spans="1:2" x14ac:dyDescent="0.3">
      <c r="A89" s="67" t="s">
        <v>141</v>
      </c>
      <c r="B89" s="66">
        <v>3096</v>
      </c>
    </row>
    <row r="90" spans="1:2" x14ac:dyDescent="0.3">
      <c r="A90" s="67" t="s">
        <v>14</v>
      </c>
      <c r="B90" s="66">
        <v>1514</v>
      </c>
    </row>
    <row r="91" spans="1:2" x14ac:dyDescent="0.3">
      <c r="A91" s="67" t="s">
        <v>108</v>
      </c>
      <c r="B91" s="66">
        <v>5549</v>
      </c>
    </row>
    <row r="92" spans="1:2" x14ac:dyDescent="0.3">
      <c r="A92" s="67" t="s">
        <v>248</v>
      </c>
      <c r="B92" s="66">
        <v>3980</v>
      </c>
    </row>
    <row r="93" spans="1:2" x14ac:dyDescent="0.3">
      <c r="A93" s="67" t="s">
        <v>154</v>
      </c>
      <c r="B93" s="66">
        <v>2037</v>
      </c>
    </row>
    <row r="94" spans="1:2" x14ac:dyDescent="0.3">
      <c r="A94" s="67" t="s">
        <v>134</v>
      </c>
      <c r="B94" s="66">
        <v>111374</v>
      </c>
    </row>
    <row r="95" spans="1:2" x14ac:dyDescent="0.3">
      <c r="A95" s="67" t="s">
        <v>253</v>
      </c>
      <c r="B95" s="66">
        <v>4015</v>
      </c>
    </row>
    <row r="96" spans="1:2" x14ac:dyDescent="0.3">
      <c r="A96" s="67" t="s">
        <v>125</v>
      </c>
      <c r="B96" s="66">
        <v>15843</v>
      </c>
    </row>
    <row r="97" spans="1:2" x14ac:dyDescent="0.3">
      <c r="A97" s="67" t="s">
        <v>109</v>
      </c>
      <c r="B97" s="66">
        <v>7477</v>
      </c>
    </row>
    <row r="98" spans="1:2" x14ac:dyDescent="0.3">
      <c r="A98" s="67" t="s">
        <v>229</v>
      </c>
      <c r="B98" s="66">
        <v>8373</v>
      </c>
    </row>
    <row r="99" spans="1:2" x14ac:dyDescent="0.3">
      <c r="A99" s="67" t="s">
        <v>267</v>
      </c>
      <c r="B99" s="66">
        <v>3632</v>
      </c>
    </row>
    <row r="100" spans="1:2" x14ac:dyDescent="0.3">
      <c r="A100" s="67" t="s">
        <v>293</v>
      </c>
      <c r="B100" s="66">
        <v>6402</v>
      </c>
    </row>
    <row r="101" spans="1:2" x14ac:dyDescent="0.3">
      <c r="A101" s="67" t="s">
        <v>191</v>
      </c>
      <c r="B101" s="66">
        <v>4835</v>
      </c>
    </row>
    <row r="102" spans="1:2" x14ac:dyDescent="0.3">
      <c r="A102" s="67" t="s">
        <v>282</v>
      </c>
      <c r="B102" s="66">
        <v>2577</v>
      </c>
    </row>
    <row r="103" spans="1:2" x14ac:dyDescent="0.3">
      <c r="A103" s="67" t="s">
        <v>212</v>
      </c>
      <c r="B103" s="66">
        <v>2846</v>
      </c>
    </row>
    <row r="104" spans="1:2" x14ac:dyDescent="0.3">
      <c r="A104" s="67" t="s">
        <v>279</v>
      </c>
      <c r="B104" s="66">
        <v>4666</v>
      </c>
    </row>
    <row r="105" spans="1:2" x14ac:dyDescent="0.3">
      <c r="A105" s="67" t="s">
        <v>238</v>
      </c>
      <c r="B105" s="66">
        <v>2981</v>
      </c>
    </row>
    <row r="106" spans="1:2" x14ac:dyDescent="0.3">
      <c r="A106" s="67" t="s">
        <v>110</v>
      </c>
      <c r="B106" s="66">
        <v>5129</v>
      </c>
    </row>
    <row r="107" spans="1:2" x14ac:dyDescent="0.3">
      <c r="A107" s="67" t="s">
        <v>163</v>
      </c>
      <c r="B107" s="66">
        <v>5908</v>
      </c>
    </row>
    <row r="108" spans="1:2" x14ac:dyDescent="0.3">
      <c r="A108" s="67" t="s">
        <v>15</v>
      </c>
      <c r="B108" s="66">
        <v>4098</v>
      </c>
    </row>
    <row r="109" spans="1:2" x14ac:dyDescent="0.3">
      <c r="A109" s="67" t="s">
        <v>164</v>
      </c>
      <c r="B109" s="66">
        <v>19188</v>
      </c>
    </row>
    <row r="110" spans="1:2" x14ac:dyDescent="0.3">
      <c r="A110" s="67" t="s">
        <v>273</v>
      </c>
      <c r="B110" s="66">
        <v>3457</v>
      </c>
    </row>
    <row r="111" spans="1:2" x14ac:dyDescent="0.3">
      <c r="A111" s="67" t="s">
        <v>72</v>
      </c>
      <c r="B111" s="66">
        <v>5337</v>
      </c>
    </row>
    <row r="112" spans="1:2" x14ac:dyDescent="0.3">
      <c r="A112" s="67" t="s">
        <v>16</v>
      </c>
      <c r="B112" s="66">
        <v>2624</v>
      </c>
    </row>
    <row r="113" spans="1:2" x14ac:dyDescent="0.3">
      <c r="A113" s="67" t="s">
        <v>192</v>
      </c>
      <c r="B113" s="66">
        <v>31938</v>
      </c>
    </row>
    <row r="114" spans="1:2" x14ac:dyDescent="0.3">
      <c r="A114" s="67" t="s">
        <v>208</v>
      </c>
      <c r="B114" s="66">
        <v>36285</v>
      </c>
    </row>
    <row r="115" spans="1:2" x14ac:dyDescent="0.3">
      <c r="A115" s="67" t="s">
        <v>177</v>
      </c>
      <c r="B115" s="66">
        <v>1637</v>
      </c>
    </row>
    <row r="116" spans="1:2" x14ac:dyDescent="0.3">
      <c r="A116" s="67" t="s">
        <v>153</v>
      </c>
      <c r="B116" s="66">
        <v>4029</v>
      </c>
    </row>
    <row r="117" spans="1:2" x14ac:dyDescent="0.3">
      <c r="A117" s="67" t="s">
        <v>260</v>
      </c>
      <c r="B117" s="66">
        <v>12526</v>
      </c>
    </row>
    <row r="118" spans="1:2" x14ac:dyDescent="0.3">
      <c r="A118" s="67" t="s">
        <v>223</v>
      </c>
      <c r="B118" s="66">
        <v>396</v>
      </c>
    </row>
    <row r="119" spans="1:2" x14ac:dyDescent="0.3">
      <c r="A119" s="67" t="s">
        <v>135</v>
      </c>
      <c r="B119" s="66">
        <v>7554</v>
      </c>
    </row>
    <row r="120" spans="1:2" x14ac:dyDescent="0.3">
      <c r="A120" s="67" t="s">
        <v>58</v>
      </c>
      <c r="B120" s="66">
        <v>17882</v>
      </c>
    </row>
    <row r="121" spans="1:2" x14ac:dyDescent="0.3">
      <c r="A121" s="67" t="s">
        <v>60</v>
      </c>
      <c r="B121" s="66">
        <v>6044</v>
      </c>
    </row>
    <row r="122" spans="1:2" x14ac:dyDescent="0.3">
      <c r="A122" s="67" t="s">
        <v>31</v>
      </c>
      <c r="B122" s="66">
        <v>3322</v>
      </c>
    </row>
    <row r="123" spans="1:2" x14ac:dyDescent="0.3">
      <c r="A123" s="67" t="s">
        <v>254</v>
      </c>
      <c r="B123" s="66">
        <v>1873</v>
      </c>
    </row>
    <row r="124" spans="1:2" x14ac:dyDescent="0.3">
      <c r="A124" s="67" t="s">
        <v>274</v>
      </c>
      <c r="B124" s="66">
        <v>2500</v>
      </c>
    </row>
    <row r="125" spans="1:2" x14ac:dyDescent="0.3">
      <c r="A125" s="67" t="s">
        <v>155</v>
      </c>
      <c r="B125" s="66">
        <v>4556</v>
      </c>
    </row>
    <row r="126" spans="1:2" x14ac:dyDescent="0.3">
      <c r="A126" s="67" t="s">
        <v>44</v>
      </c>
      <c r="B126" s="66">
        <v>5995</v>
      </c>
    </row>
    <row r="127" spans="1:2" x14ac:dyDescent="0.3">
      <c r="A127" s="67" t="s">
        <v>61</v>
      </c>
      <c r="B127" s="66">
        <v>15749</v>
      </c>
    </row>
    <row r="128" spans="1:2" x14ac:dyDescent="0.3">
      <c r="A128" s="67" t="s">
        <v>45</v>
      </c>
      <c r="B128" s="66">
        <v>5052</v>
      </c>
    </row>
    <row r="129" spans="1:2" x14ac:dyDescent="0.3">
      <c r="A129" s="67" t="s">
        <v>73</v>
      </c>
      <c r="B129" s="66">
        <v>3561</v>
      </c>
    </row>
    <row r="130" spans="1:2" x14ac:dyDescent="0.3">
      <c r="A130" s="67" t="s">
        <v>269</v>
      </c>
      <c r="B130" s="66">
        <v>6814</v>
      </c>
    </row>
    <row r="131" spans="1:2" x14ac:dyDescent="0.3">
      <c r="A131" s="67" t="s">
        <v>249</v>
      </c>
      <c r="B131" s="66">
        <v>23404</v>
      </c>
    </row>
    <row r="132" spans="1:2" x14ac:dyDescent="0.3">
      <c r="A132" s="67" t="s">
        <v>165</v>
      </c>
      <c r="B132" s="66">
        <v>6098</v>
      </c>
    </row>
    <row r="133" spans="1:2" x14ac:dyDescent="0.3">
      <c r="A133" s="67" t="s">
        <v>136</v>
      </c>
      <c r="B133" s="66">
        <v>7021</v>
      </c>
    </row>
    <row r="134" spans="1:2" x14ac:dyDescent="0.3">
      <c r="A134" s="67" t="s">
        <v>11</v>
      </c>
      <c r="B134" s="66">
        <v>4396</v>
      </c>
    </row>
    <row r="135" spans="1:2" x14ac:dyDescent="0.3">
      <c r="A135" s="67" t="s">
        <v>172</v>
      </c>
      <c r="B135" s="66">
        <v>5252</v>
      </c>
    </row>
    <row r="136" spans="1:2" x14ac:dyDescent="0.3">
      <c r="A136" s="67" t="s">
        <v>275</v>
      </c>
      <c r="B136" s="66">
        <v>6311</v>
      </c>
    </row>
    <row r="137" spans="1:2" x14ac:dyDescent="0.3">
      <c r="A137" s="67" t="s">
        <v>83</v>
      </c>
      <c r="B137" s="66">
        <v>18870</v>
      </c>
    </row>
    <row r="138" spans="1:2" x14ac:dyDescent="0.3">
      <c r="A138" s="67" t="s">
        <v>268</v>
      </c>
      <c r="B138" s="66">
        <v>11464</v>
      </c>
    </row>
    <row r="139" spans="1:2" x14ac:dyDescent="0.3">
      <c r="A139" s="67" t="s">
        <v>184</v>
      </c>
      <c r="B139" s="66">
        <v>1335</v>
      </c>
    </row>
    <row r="140" spans="1:2" x14ac:dyDescent="0.3">
      <c r="A140" s="67" t="s">
        <v>21</v>
      </c>
      <c r="B140" s="66">
        <v>2306</v>
      </c>
    </row>
    <row r="141" spans="1:2" x14ac:dyDescent="0.3">
      <c r="A141" s="67" t="s">
        <v>194</v>
      </c>
      <c r="B141" s="66">
        <v>4309</v>
      </c>
    </row>
    <row r="142" spans="1:2" x14ac:dyDescent="0.3">
      <c r="A142" s="67" t="s">
        <v>232</v>
      </c>
      <c r="B142" s="66">
        <v>9316</v>
      </c>
    </row>
    <row r="143" spans="1:2" x14ac:dyDescent="0.3">
      <c r="A143" s="67" t="s">
        <v>294</v>
      </c>
      <c r="B143" s="66">
        <v>1198</v>
      </c>
    </row>
    <row r="144" spans="1:2" x14ac:dyDescent="0.3">
      <c r="A144" s="67" t="s">
        <v>19</v>
      </c>
      <c r="B144" s="66">
        <v>11070</v>
      </c>
    </row>
    <row r="145" spans="1:2" x14ac:dyDescent="0.3">
      <c r="A145" s="67" t="s">
        <v>166</v>
      </c>
      <c r="B145" s="66">
        <v>3178</v>
      </c>
    </row>
    <row r="146" spans="1:2" x14ac:dyDescent="0.3">
      <c r="A146" s="67" t="s">
        <v>20</v>
      </c>
      <c r="B146" s="66">
        <v>3122</v>
      </c>
    </row>
    <row r="147" spans="1:2" x14ac:dyDescent="0.3">
      <c r="A147" s="67" t="s">
        <v>137</v>
      </c>
      <c r="B147" s="66">
        <v>7220</v>
      </c>
    </row>
    <row r="148" spans="1:2" x14ac:dyDescent="0.3">
      <c r="A148" s="67" t="s">
        <v>143</v>
      </c>
      <c r="B148" s="66">
        <v>4532</v>
      </c>
    </row>
    <row r="149" spans="1:2" x14ac:dyDescent="0.3">
      <c r="A149" s="67" t="s">
        <v>220</v>
      </c>
      <c r="B149" s="66">
        <v>3832</v>
      </c>
    </row>
    <row r="150" spans="1:2" x14ac:dyDescent="0.3">
      <c r="A150" s="67" t="s">
        <v>235</v>
      </c>
      <c r="B150" s="66">
        <v>17460</v>
      </c>
    </row>
    <row r="151" spans="1:2" x14ac:dyDescent="0.3">
      <c r="A151" s="67" t="s">
        <v>66</v>
      </c>
      <c r="B151" s="66">
        <v>13036</v>
      </c>
    </row>
    <row r="152" spans="1:2" x14ac:dyDescent="0.3">
      <c r="A152" s="67" t="s">
        <v>280</v>
      </c>
      <c r="B152" s="66">
        <v>16870</v>
      </c>
    </row>
    <row r="153" spans="1:2" x14ac:dyDescent="0.3">
      <c r="A153" s="67" t="s">
        <v>152</v>
      </c>
      <c r="B153" s="66">
        <v>25191</v>
      </c>
    </row>
    <row r="154" spans="1:2" x14ac:dyDescent="0.3">
      <c r="A154" s="67" t="s">
        <v>23</v>
      </c>
      <c r="B154" s="66">
        <v>14438</v>
      </c>
    </row>
    <row r="155" spans="1:2" x14ac:dyDescent="0.3">
      <c r="A155" s="67" t="s">
        <v>233</v>
      </c>
      <c r="B155" s="66">
        <v>2187</v>
      </c>
    </row>
    <row r="156" spans="1:2" x14ac:dyDescent="0.3">
      <c r="A156" s="67" t="s">
        <v>17</v>
      </c>
      <c r="B156" s="66">
        <v>518</v>
      </c>
    </row>
    <row r="157" spans="1:2" x14ac:dyDescent="0.3">
      <c r="A157" s="67" t="s">
        <v>261</v>
      </c>
      <c r="B157" s="66">
        <v>2110</v>
      </c>
    </row>
    <row r="158" spans="1:2" x14ac:dyDescent="0.3">
      <c r="A158" s="67" t="s">
        <v>138</v>
      </c>
      <c r="B158" s="66">
        <v>4102</v>
      </c>
    </row>
    <row r="159" spans="1:2" x14ac:dyDescent="0.3">
      <c r="A159" s="67" t="s">
        <v>214</v>
      </c>
      <c r="B159" s="66">
        <v>3890</v>
      </c>
    </row>
    <row r="160" spans="1:2" x14ac:dyDescent="0.3">
      <c r="A160" s="67" t="s">
        <v>148</v>
      </c>
      <c r="B160" s="66">
        <v>2342</v>
      </c>
    </row>
    <row r="161" spans="1:2" x14ac:dyDescent="0.3">
      <c r="A161" s="67" t="s">
        <v>149</v>
      </c>
      <c r="B161" s="66">
        <v>2100</v>
      </c>
    </row>
    <row r="162" spans="1:2" x14ac:dyDescent="0.3">
      <c r="A162" s="67" t="s">
        <v>255</v>
      </c>
      <c r="B162" s="66">
        <v>1138</v>
      </c>
    </row>
    <row r="163" spans="1:2" x14ac:dyDescent="0.3">
      <c r="A163" s="67" t="s">
        <v>295</v>
      </c>
      <c r="B163" s="66">
        <v>2890</v>
      </c>
    </row>
    <row r="164" spans="1:2" x14ac:dyDescent="0.3">
      <c r="A164" s="67" t="s">
        <v>150</v>
      </c>
      <c r="B164" s="66">
        <v>2109</v>
      </c>
    </row>
    <row r="165" spans="1:2" x14ac:dyDescent="0.3">
      <c r="A165" s="67" t="s">
        <v>262</v>
      </c>
      <c r="B165" s="66">
        <v>2112</v>
      </c>
    </row>
    <row r="166" spans="1:2" x14ac:dyDescent="0.3">
      <c r="A166" s="67" t="s">
        <v>161</v>
      </c>
      <c r="B166" s="66">
        <v>1521</v>
      </c>
    </row>
    <row r="167" spans="1:2" x14ac:dyDescent="0.3">
      <c r="A167" s="67" t="s">
        <v>193</v>
      </c>
      <c r="B167" s="66">
        <v>6348</v>
      </c>
    </row>
    <row r="168" spans="1:2" x14ac:dyDescent="0.3">
      <c r="A168" s="67" t="s">
        <v>74</v>
      </c>
      <c r="B168" s="66">
        <v>8469</v>
      </c>
    </row>
    <row r="169" spans="1:2" x14ac:dyDescent="0.3">
      <c r="A169" s="67" t="s">
        <v>139</v>
      </c>
      <c r="B169" s="66">
        <v>8467</v>
      </c>
    </row>
    <row r="170" spans="1:2" x14ac:dyDescent="0.3">
      <c r="A170" s="67" t="s">
        <v>209</v>
      </c>
      <c r="B170" s="66">
        <v>6908</v>
      </c>
    </row>
    <row r="171" spans="1:2" x14ac:dyDescent="0.3">
      <c r="A171" s="67" t="s">
        <v>300</v>
      </c>
      <c r="B171" s="66">
        <v>18946</v>
      </c>
    </row>
    <row r="172" spans="1:2" x14ac:dyDescent="0.3">
      <c r="A172" s="67" t="s">
        <v>239</v>
      </c>
      <c r="B172" s="66">
        <v>2845</v>
      </c>
    </row>
    <row r="173" spans="1:2" x14ac:dyDescent="0.3">
      <c r="A173" s="67" t="s">
        <v>210</v>
      </c>
      <c r="B173" s="66">
        <v>3224</v>
      </c>
    </row>
    <row r="174" spans="1:2" x14ac:dyDescent="0.3">
      <c r="A174" s="67" t="s">
        <v>86</v>
      </c>
      <c r="B174" s="66">
        <v>22901</v>
      </c>
    </row>
    <row r="175" spans="1:2" x14ac:dyDescent="0.3">
      <c r="A175" s="67" t="s">
        <v>99</v>
      </c>
      <c r="B175" s="66">
        <v>9744</v>
      </c>
    </row>
    <row r="176" spans="1:2" x14ac:dyDescent="0.3">
      <c r="A176" s="67" t="s">
        <v>32</v>
      </c>
      <c r="B176" s="66">
        <v>10278</v>
      </c>
    </row>
    <row r="177" spans="1:2" x14ac:dyDescent="0.3">
      <c r="A177" s="67" t="s">
        <v>215</v>
      </c>
      <c r="B177" s="66">
        <v>3224</v>
      </c>
    </row>
    <row r="178" spans="1:2" x14ac:dyDescent="0.3">
      <c r="A178" s="67" t="s">
        <v>37</v>
      </c>
      <c r="B178" s="66">
        <v>3218</v>
      </c>
    </row>
    <row r="179" spans="1:2" x14ac:dyDescent="0.3">
      <c r="A179" s="67" t="s">
        <v>121</v>
      </c>
      <c r="B179" s="66">
        <v>5522</v>
      </c>
    </row>
    <row r="180" spans="1:2" x14ac:dyDescent="0.3">
      <c r="A180" s="67" t="s">
        <v>38</v>
      </c>
      <c r="B180" s="66">
        <v>8750</v>
      </c>
    </row>
    <row r="181" spans="1:2" x14ac:dyDescent="0.3">
      <c r="A181" s="67" t="s">
        <v>5</v>
      </c>
      <c r="B181" s="66">
        <v>4292</v>
      </c>
    </row>
    <row r="182" spans="1:2" x14ac:dyDescent="0.3">
      <c r="A182" s="67" t="s">
        <v>46</v>
      </c>
      <c r="B182" s="66">
        <v>1603</v>
      </c>
    </row>
    <row r="183" spans="1:2" x14ac:dyDescent="0.3">
      <c r="A183" s="67" t="s">
        <v>159</v>
      </c>
      <c r="B183" s="66">
        <v>4124</v>
      </c>
    </row>
    <row r="184" spans="1:2" x14ac:dyDescent="0.3">
      <c r="A184" s="67" t="s">
        <v>204</v>
      </c>
      <c r="B184" s="66">
        <v>11578</v>
      </c>
    </row>
    <row r="185" spans="1:2" x14ac:dyDescent="0.3">
      <c r="A185" s="67" t="s">
        <v>35</v>
      </c>
      <c r="B185" s="66">
        <v>16888</v>
      </c>
    </row>
    <row r="186" spans="1:2" x14ac:dyDescent="0.3">
      <c r="A186" s="67" t="s">
        <v>237</v>
      </c>
      <c r="B186" s="66">
        <v>12075</v>
      </c>
    </row>
    <row r="187" spans="1:2" x14ac:dyDescent="0.3">
      <c r="A187" s="67" t="s">
        <v>256</v>
      </c>
      <c r="B187" s="66">
        <v>1348</v>
      </c>
    </row>
    <row r="188" spans="1:2" x14ac:dyDescent="0.3">
      <c r="A188" s="67" t="s">
        <v>111</v>
      </c>
      <c r="B188" s="66">
        <v>3874</v>
      </c>
    </row>
    <row r="189" spans="1:2" x14ac:dyDescent="0.3">
      <c r="A189" s="67" t="s">
        <v>90</v>
      </c>
      <c r="B189" s="66">
        <v>15106</v>
      </c>
    </row>
    <row r="190" spans="1:2" x14ac:dyDescent="0.3">
      <c r="A190" s="67" t="s">
        <v>178</v>
      </c>
      <c r="B190" s="66">
        <v>3338</v>
      </c>
    </row>
    <row r="191" spans="1:2" x14ac:dyDescent="0.3">
      <c r="A191" s="67" t="s">
        <v>39</v>
      </c>
      <c r="B191" s="66">
        <v>32912</v>
      </c>
    </row>
    <row r="192" spans="1:2" x14ac:dyDescent="0.3">
      <c r="A192" s="67" t="s">
        <v>180</v>
      </c>
      <c r="B192" s="66">
        <v>1469</v>
      </c>
    </row>
    <row r="193" spans="1:2" x14ac:dyDescent="0.3">
      <c r="A193" s="67" t="s">
        <v>100</v>
      </c>
      <c r="B193" s="66">
        <v>4240</v>
      </c>
    </row>
    <row r="194" spans="1:2" x14ac:dyDescent="0.3">
      <c r="A194" s="67" t="s">
        <v>185</v>
      </c>
      <c r="B194" s="66">
        <v>1299</v>
      </c>
    </row>
    <row r="195" spans="1:2" x14ac:dyDescent="0.3">
      <c r="A195" s="67" t="s">
        <v>250</v>
      </c>
      <c r="B195" s="66">
        <v>5603</v>
      </c>
    </row>
    <row r="196" spans="1:2" x14ac:dyDescent="0.3">
      <c r="A196" s="67" t="s">
        <v>197</v>
      </c>
      <c r="B196" s="66">
        <v>5553</v>
      </c>
    </row>
    <row r="197" spans="1:2" x14ac:dyDescent="0.3">
      <c r="A197" s="67" t="s">
        <v>24</v>
      </c>
      <c r="B197" s="66">
        <v>2267</v>
      </c>
    </row>
    <row r="198" spans="1:2" x14ac:dyDescent="0.3">
      <c r="A198" s="67" t="s">
        <v>101</v>
      </c>
      <c r="B198" s="66">
        <v>4778</v>
      </c>
    </row>
    <row r="199" spans="1:2" x14ac:dyDescent="0.3">
      <c r="A199" s="67" t="s">
        <v>6</v>
      </c>
      <c r="B199" s="66">
        <v>8510</v>
      </c>
    </row>
    <row r="200" spans="1:2" x14ac:dyDescent="0.3">
      <c r="A200" s="67" t="s">
        <v>47</v>
      </c>
      <c r="B200" s="66">
        <v>2652</v>
      </c>
    </row>
    <row r="201" spans="1:2" x14ac:dyDescent="0.3">
      <c r="A201" s="67" t="s">
        <v>127</v>
      </c>
      <c r="B201" s="66">
        <v>16543</v>
      </c>
    </row>
    <row r="202" spans="1:2" x14ac:dyDescent="0.3">
      <c r="A202" s="67" t="s">
        <v>276</v>
      </c>
      <c r="B202" s="66">
        <v>2726</v>
      </c>
    </row>
    <row r="203" spans="1:2" x14ac:dyDescent="0.3">
      <c r="A203" s="67" t="s">
        <v>41</v>
      </c>
      <c r="B203" s="66">
        <v>16901</v>
      </c>
    </row>
    <row r="204" spans="1:2" x14ac:dyDescent="0.3">
      <c r="A204" s="67" t="s">
        <v>251</v>
      </c>
      <c r="B204" s="66">
        <v>1740</v>
      </c>
    </row>
    <row r="205" spans="1:2" x14ac:dyDescent="0.3">
      <c r="A205" s="67" t="s">
        <v>25</v>
      </c>
      <c r="B205" s="66">
        <v>6389</v>
      </c>
    </row>
    <row r="206" spans="1:2" x14ac:dyDescent="0.3">
      <c r="A206" s="67" t="s">
        <v>48</v>
      </c>
      <c r="B206" s="66">
        <v>21413</v>
      </c>
    </row>
    <row r="207" spans="1:2" x14ac:dyDescent="0.3">
      <c r="A207" s="67" t="s">
        <v>87</v>
      </c>
      <c r="B207" s="66">
        <v>6789</v>
      </c>
    </row>
    <row r="208" spans="1:2" x14ac:dyDescent="0.3">
      <c r="A208" s="67" t="s">
        <v>257</v>
      </c>
      <c r="B208" s="66">
        <v>1340</v>
      </c>
    </row>
    <row r="209" spans="1:2" x14ac:dyDescent="0.3">
      <c r="A209" s="67" t="s">
        <v>88</v>
      </c>
      <c r="B209" s="66">
        <v>4890</v>
      </c>
    </row>
    <row r="210" spans="1:2" x14ac:dyDescent="0.3">
      <c r="A210" s="67" t="s">
        <v>79</v>
      </c>
      <c r="B210" s="66">
        <v>4401</v>
      </c>
    </row>
    <row r="211" spans="1:2" x14ac:dyDescent="0.3">
      <c r="A211" s="67" t="s">
        <v>213</v>
      </c>
      <c r="B211" s="66">
        <v>4568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9"/>
  <sheetViews>
    <sheetView tabSelected="1" topLeftCell="A268" zoomScaleNormal="100" workbookViewId="0">
      <selection activeCell="H12" sqref="H12"/>
    </sheetView>
  </sheetViews>
  <sheetFormatPr defaultRowHeight="14.4" x14ac:dyDescent="0.3"/>
  <cols>
    <col min="2" max="2" width="26" customWidth="1"/>
    <col min="3" max="3" width="20.33203125" customWidth="1"/>
    <col min="4" max="4" width="10.109375" bestFit="1" customWidth="1"/>
    <col min="8" max="8" width="11.88671875" customWidth="1"/>
  </cols>
  <sheetData>
    <row r="1" spans="1:8" x14ac:dyDescent="0.3">
      <c r="A1" s="8"/>
      <c r="B1" s="1" t="s">
        <v>298</v>
      </c>
      <c r="C1" s="7"/>
      <c r="D1" s="59"/>
      <c r="E1" s="54"/>
      <c r="G1" t="s">
        <v>302</v>
      </c>
    </row>
    <row r="2" spans="1:8" x14ac:dyDescent="0.3">
      <c r="A2" s="8"/>
      <c r="B2" s="1" t="s">
        <v>297</v>
      </c>
      <c r="C2" s="19" t="s">
        <v>0</v>
      </c>
      <c r="D2" s="19" t="s">
        <v>301</v>
      </c>
      <c r="E2" s="55" t="s">
        <v>281</v>
      </c>
      <c r="F2" s="4"/>
      <c r="G2" s="4"/>
      <c r="H2" s="4"/>
    </row>
    <row r="3" spans="1:8" s="6" customFormat="1" x14ac:dyDescent="0.3">
      <c r="A3" s="9"/>
      <c r="B3" s="20" t="s">
        <v>1</v>
      </c>
      <c r="C3" s="21"/>
      <c r="D3" s="22">
        <f>D4+D9+D11+D14+D22+D25+D29+D32+D37+D39+D43+D45</f>
        <v>303719</v>
      </c>
      <c r="E3" s="56">
        <f>D3-D4</f>
        <v>240047</v>
      </c>
      <c r="F3" s="5"/>
      <c r="G3" s="5" t="s">
        <v>306</v>
      </c>
      <c r="H3" s="5"/>
    </row>
    <row r="4" spans="1:8" s="6" customFormat="1" x14ac:dyDescent="0.3">
      <c r="A4" s="10" t="s">
        <v>2</v>
      </c>
      <c r="B4" s="23" t="s">
        <v>3</v>
      </c>
      <c r="C4" s="24"/>
      <c r="D4" s="25">
        <f>SUM(D5:D8)</f>
        <v>63672</v>
      </c>
      <c r="E4" s="58"/>
      <c r="F4" s="4"/>
      <c r="G4" s="4"/>
      <c r="H4" s="4"/>
    </row>
    <row r="5" spans="1:8" ht="15" x14ac:dyDescent="0.25">
      <c r="A5" s="8"/>
      <c r="B5" s="26"/>
      <c r="C5" s="27" t="s">
        <v>4</v>
      </c>
      <c r="D5" s="28">
        <f>podatki_SURS!B16</f>
        <v>48675</v>
      </c>
      <c r="E5" s="57"/>
      <c r="F5" s="4"/>
      <c r="G5" s="4"/>
      <c r="H5" s="4"/>
    </row>
    <row r="6" spans="1:8" ht="15" x14ac:dyDescent="0.25">
      <c r="A6" s="8"/>
      <c r="B6" s="26"/>
      <c r="C6" s="29" t="s">
        <v>7</v>
      </c>
      <c r="D6" s="30">
        <f>podatki_SURS!B29</f>
        <v>2195</v>
      </c>
      <c r="E6" s="57"/>
      <c r="F6" s="4"/>
      <c r="G6" s="4"/>
      <c r="H6" s="4"/>
    </row>
    <row r="7" spans="1:8" x14ac:dyDescent="0.3">
      <c r="A7" s="8"/>
      <c r="B7" s="26"/>
      <c r="C7" s="29" t="s">
        <v>5</v>
      </c>
      <c r="D7" s="30">
        <f>podatki_SURS!B181</f>
        <v>4292</v>
      </c>
      <c r="E7" s="57"/>
      <c r="F7" s="4"/>
      <c r="G7" s="4"/>
      <c r="H7" s="4"/>
    </row>
    <row r="8" spans="1:8" ht="15" x14ac:dyDescent="0.25">
      <c r="A8" s="8"/>
      <c r="B8" s="26"/>
      <c r="C8" s="29" t="s">
        <v>6</v>
      </c>
      <c r="D8" s="30">
        <f>podatki_SURS!B199</f>
        <v>8510</v>
      </c>
      <c r="E8" s="57"/>
      <c r="F8" s="4"/>
      <c r="G8" s="4"/>
      <c r="H8" s="4"/>
    </row>
    <row r="9" spans="1:8" s="6" customFormat="1" x14ac:dyDescent="0.3">
      <c r="A9" s="11"/>
      <c r="B9" s="31" t="s">
        <v>8</v>
      </c>
      <c r="C9" s="32"/>
      <c r="D9" s="33">
        <f>D10</f>
        <v>9713</v>
      </c>
      <c r="E9" s="58"/>
      <c r="F9" s="4"/>
      <c r="G9" s="4"/>
      <c r="H9" s="4"/>
    </row>
    <row r="10" spans="1:8" ht="15" x14ac:dyDescent="0.25">
      <c r="A10" s="11"/>
      <c r="B10" s="31"/>
      <c r="C10" s="29" t="s">
        <v>9</v>
      </c>
      <c r="D10" s="30">
        <f>podatki_SURS!B50</f>
        <v>9713</v>
      </c>
      <c r="E10" s="57"/>
      <c r="F10" s="4"/>
      <c r="G10" s="4"/>
      <c r="H10" s="4"/>
    </row>
    <row r="11" spans="1:8" s="6" customFormat="1" x14ac:dyDescent="0.3">
      <c r="A11" s="12"/>
      <c r="B11" s="31" t="s">
        <v>284</v>
      </c>
      <c r="C11" s="32"/>
      <c r="D11" s="33">
        <f>SUM(D12:D13)</f>
        <v>17805</v>
      </c>
      <c r="E11" s="58"/>
      <c r="F11" s="4"/>
      <c r="G11" s="4"/>
      <c r="H11" s="4"/>
    </row>
    <row r="12" spans="1:8" x14ac:dyDescent="0.3">
      <c r="A12" s="12"/>
      <c r="B12" s="31"/>
      <c r="C12" s="29" t="s">
        <v>10</v>
      </c>
      <c r="D12" s="30">
        <f>podatki_SURS!B78</f>
        <v>13409</v>
      </c>
      <c r="E12" s="57"/>
      <c r="F12" s="4"/>
      <c r="G12" s="4"/>
      <c r="H12" s="4"/>
    </row>
    <row r="13" spans="1:8" x14ac:dyDescent="0.3">
      <c r="A13" s="12"/>
      <c r="B13" s="31"/>
      <c r="C13" s="29" t="s">
        <v>11</v>
      </c>
      <c r="D13" s="30">
        <f>podatki_SURS!B134</f>
        <v>4396</v>
      </c>
      <c r="E13" s="57"/>
      <c r="F13" s="4"/>
      <c r="G13" s="4"/>
      <c r="H13" s="4"/>
    </row>
    <row r="14" spans="1:8" s="6" customFormat="1" x14ac:dyDescent="0.3">
      <c r="A14" s="11"/>
      <c r="B14" s="31" t="s">
        <v>285</v>
      </c>
      <c r="C14" s="32"/>
      <c r="D14" s="33">
        <f>SUM(D15:D21)</f>
        <v>16355</v>
      </c>
      <c r="E14" s="58"/>
      <c r="F14" s="4"/>
      <c r="G14" s="4"/>
      <c r="H14" s="4"/>
    </row>
    <row r="15" spans="1:8" ht="15" x14ac:dyDescent="0.25">
      <c r="A15" s="11"/>
      <c r="B15" s="31"/>
      <c r="C15" s="29" t="s">
        <v>12</v>
      </c>
      <c r="D15" s="30">
        <f>podatki_SURS!B42</f>
        <v>2650</v>
      </c>
      <c r="E15" s="57"/>
      <c r="F15" s="4"/>
      <c r="G15" s="4"/>
      <c r="H15" s="4"/>
    </row>
    <row r="16" spans="1:8" ht="15" x14ac:dyDescent="0.25">
      <c r="A16" s="11"/>
      <c r="B16" s="31"/>
      <c r="C16" s="29" t="s">
        <v>13</v>
      </c>
      <c r="D16" s="30">
        <f>podatki_SURS!B83</f>
        <v>2645</v>
      </c>
      <c r="E16" s="57"/>
      <c r="F16" s="5"/>
      <c r="G16" s="5"/>
      <c r="H16" s="5"/>
    </row>
    <row r="17" spans="1:8" x14ac:dyDescent="0.3">
      <c r="A17" s="11"/>
      <c r="B17" s="31"/>
      <c r="C17" s="29" t="s">
        <v>14</v>
      </c>
      <c r="D17" s="30">
        <f>podatki_SURS!B90</f>
        <v>1514</v>
      </c>
      <c r="E17" s="57"/>
      <c r="F17" s="5"/>
      <c r="G17" s="5"/>
      <c r="H17" s="5"/>
    </row>
    <row r="18" spans="1:8" ht="15" x14ac:dyDescent="0.25">
      <c r="A18" s="11"/>
      <c r="B18" s="31"/>
      <c r="C18" s="29" t="s">
        <v>15</v>
      </c>
      <c r="D18" s="30">
        <f>podatki_SURS!B108</f>
        <v>4098</v>
      </c>
      <c r="E18" s="57"/>
      <c r="F18" s="4"/>
      <c r="G18" s="4"/>
      <c r="H18" s="4"/>
    </row>
    <row r="19" spans="1:8" ht="15" x14ac:dyDescent="0.25">
      <c r="A19" s="11"/>
      <c r="B19" s="31"/>
      <c r="C19" s="29" t="s">
        <v>16</v>
      </c>
      <c r="D19" s="30">
        <f>podatki_SURS!B112</f>
        <v>2624</v>
      </c>
      <c r="E19" s="57"/>
      <c r="F19" s="4"/>
      <c r="G19" s="4"/>
      <c r="H19" s="4"/>
    </row>
    <row r="20" spans="1:8" x14ac:dyDescent="0.3">
      <c r="A20" s="11"/>
      <c r="B20" s="31"/>
      <c r="C20" s="29" t="s">
        <v>21</v>
      </c>
      <c r="D20" s="30">
        <f>podatki_SURS!B140</f>
        <v>2306</v>
      </c>
      <c r="E20" s="57"/>
      <c r="F20" s="4"/>
      <c r="G20" s="4"/>
      <c r="H20" s="4"/>
    </row>
    <row r="21" spans="1:8" x14ac:dyDescent="0.3">
      <c r="A21" s="11"/>
      <c r="B21" s="31"/>
      <c r="C21" s="29" t="s">
        <v>17</v>
      </c>
      <c r="D21" s="30">
        <f>podatki_SURS!B156</f>
        <v>518</v>
      </c>
      <c r="E21" s="57"/>
      <c r="F21" s="4"/>
      <c r="G21" s="4"/>
      <c r="H21" s="4"/>
    </row>
    <row r="22" spans="1:8" s="6" customFormat="1" x14ac:dyDescent="0.3">
      <c r="A22" s="11"/>
      <c r="B22" s="31" t="s">
        <v>18</v>
      </c>
      <c r="C22" s="32"/>
      <c r="D22" s="33">
        <f>SUM(D23:D24)</f>
        <v>14192</v>
      </c>
      <c r="E22" s="58"/>
      <c r="F22" s="4"/>
      <c r="G22" s="4"/>
      <c r="H22" s="4"/>
    </row>
    <row r="23" spans="1:8" x14ac:dyDescent="0.3">
      <c r="A23" s="11"/>
      <c r="B23" s="31"/>
      <c r="C23" s="29" t="s">
        <v>19</v>
      </c>
      <c r="D23" s="30">
        <f>podatki_SURS!B144</f>
        <v>11070</v>
      </c>
      <c r="E23" s="57"/>
      <c r="F23" s="4"/>
      <c r="G23" s="4"/>
      <c r="H23" s="4"/>
    </row>
    <row r="24" spans="1:8" ht="15" x14ac:dyDescent="0.25">
      <c r="A24" s="11"/>
      <c r="B24" s="31"/>
      <c r="C24" s="29" t="s">
        <v>20</v>
      </c>
      <c r="D24" s="30">
        <f>podatki_SURS!B146</f>
        <v>3122</v>
      </c>
      <c r="E24" s="57"/>
      <c r="F24" s="4"/>
      <c r="G24" s="4"/>
      <c r="H24" s="4"/>
    </row>
    <row r="25" spans="1:8" s="6" customFormat="1" x14ac:dyDescent="0.3">
      <c r="A25" s="11"/>
      <c r="B25" s="31" t="s">
        <v>22</v>
      </c>
      <c r="C25" s="34"/>
      <c r="D25" s="33">
        <f>SUM(D26:D28)</f>
        <v>23094</v>
      </c>
      <c r="E25" s="58"/>
      <c r="F25" s="4"/>
      <c r="G25" s="4"/>
      <c r="H25" s="4"/>
    </row>
    <row r="26" spans="1:8" ht="15" x14ac:dyDescent="0.25">
      <c r="A26" s="11"/>
      <c r="B26" s="31"/>
      <c r="C26" s="29" t="s">
        <v>23</v>
      </c>
      <c r="D26" s="30">
        <f>podatki_SURS!B154</f>
        <v>14438</v>
      </c>
      <c r="E26" s="57"/>
      <c r="F26" s="4"/>
      <c r="G26" s="4"/>
      <c r="H26" s="4"/>
    </row>
    <row r="27" spans="1:8" ht="15" x14ac:dyDescent="0.25">
      <c r="A27" s="11"/>
      <c r="B27" s="31"/>
      <c r="C27" s="29" t="s">
        <v>24</v>
      </c>
      <c r="D27" s="30">
        <f>podatki_SURS!B197</f>
        <v>2267</v>
      </c>
      <c r="E27" s="57"/>
      <c r="F27" s="4"/>
      <c r="G27" s="4"/>
      <c r="H27" s="4"/>
    </row>
    <row r="28" spans="1:8" x14ac:dyDescent="0.3">
      <c r="A28" s="11"/>
      <c r="B28" s="31"/>
      <c r="C28" s="29" t="s">
        <v>25</v>
      </c>
      <c r="D28" s="30">
        <f>podatki_SURS!B205</f>
        <v>6389</v>
      </c>
      <c r="E28" s="57"/>
      <c r="F28" s="4"/>
      <c r="G28" s="4"/>
      <c r="H28" s="4"/>
    </row>
    <row r="29" spans="1:8" s="6" customFormat="1" x14ac:dyDescent="0.3">
      <c r="A29" s="11"/>
      <c r="B29" s="31" t="s">
        <v>26</v>
      </c>
      <c r="C29" s="34"/>
      <c r="D29" s="33">
        <f>SUM(D30:D31)</f>
        <v>19914</v>
      </c>
      <c r="E29" s="58"/>
      <c r="F29" s="4"/>
      <c r="G29" s="4"/>
      <c r="H29" s="4"/>
    </row>
    <row r="30" spans="1:8" ht="15" x14ac:dyDescent="0.25">
      <c r="A30" s="11"/>
      <c r="B30" s="31"/>
      <c r="C30" s="29" t="s">
        <v>28</v>
      </c>
      <c r="D30" s="30">
        <f>podatki_SURS!B27</f>
        <v>968</v>
      </c>
      <c r="E30" s="57"/>
      <c r="F30" s="4"/>
      <c r="G30" s="4"/>
      <c r="H30" s="4"/>
    </row>
    <row r="31" spans="1:8" x14ac:dyDescent="0.3">
      <c r="A31" s="11"/>
      <c r="B31" s="31"/>
      <c r="C31" s="29" t="s">
        <v>27</v>
      </c>
      <c r="D31" s="30">
        <f>podatki_SURS!B171</f>
        <v>18946</v>
      </c>
      <c r="E31" s="57"/>
      <c r="F31" s="4"/>
      <c r="G31" s="4"/>
      <c r="H31" s="4"/>
    </row>
    <row r="32" spans="1:8" s="6" customFormat="1" x14ac:dyDescent="0.3">
      <c r="A32" s="11"/>
      <c r="B32" s="31" t="s">
        <v>29</v>
      </c>
      <c r="C32" s="34"/>
      <c r="D32" s="33">
        <f>SUM(D33:D36)</f>
        <v>18181</v>
      </c>
      <c r="E32" s="58"/>
      <c r="F32" s="4"/>
      <c r="G32" s="4"/>
      <c r="H32" s="4"/>
    </row>
    <row r="33" spans="1:8" x14ac:dyDescent="0.3">
      <c r="A33" s="11"/>
      <c r="B33" s="31"/>
      <c r="C33" s="29" t="s">
        <v>33</v>
      </c>
      <c r="D33" s="30">
        <f>podatki_SURS!B5</f>
        <v>1404</v>
      </c>
      <c r="E33" s="57"/>
      <c r="F33" s="4"/>
      <c r="G33" s="4"/>
      <c r="H33" s="4"/>
    </row>
    <row r="34" spans="1:8" ht="19.2" customHeight="1" x14ac:dyDescent="0.3">
      <c r="A34" s="11"/>
      <c r="B34" s="31"/>
      <c r="C34" s="29" t="s">
        <v>30</v>
      </c>
      <c r="D34" s="30">
        <f>podatki_SURS!B71</f>
        <v>3177</v>
      </c>
      <c r="E34" s="57"/>
      <c r="F34" s="4"/>
      <c r="G34" s="4"/>
      <c r="H34" s="4"/>
    </row>
    <row r="35" spans="1:8" x14ac:dyDescent="0.3">
      <c r="A35" s="11"/>
      <c r="B35" s="31"/>
      <c r="C35" s="29" t="s">
        <v>31</v>
      </c>
      <c r="D35" s="30">
        <f>podatki_SURS!B122</f>
        <v>3322</v>
      </c>
      <c r="E35" s="57"/>
      <c r="F35" s="4"/>
      <c r="G35" s="4"/>
      <c r="H35" s="4"/>
    </row>
    <row r="36" spans="1:8" x14ac:dyDescent="0.3">
      <c r="A36" s="11"/>
      <c r="B36" s="31"/>
      <c r="C36" s="29" t="s">
        <v>32</v>
      </c>
      <c r="D36" s="30">
        <f>podatki_SURS!B176</f>
        <v>10278</v>
      </c>
      <c r="E36" s="57"/>
      <c r="F36" s="4"/>
      <c r="G36" s="4"/>
      <c r="H36" s="4"/>
    </row>
    <row r="37" spans="1:8" s="6" customFormat="1" x14ac:dyDescent="0.3">
      <c r="A37" s="11"/>
      <c r="B37" s="31" t="s">
        <v>34</v>
      </c>
      <c r="C37" s="32"/>
      <c r="D37" s="33">
        <f>D38</f>
        <v>16888</v>
      </c>
      <c r="E37" s="58"/>
      <c r="F37" s="4"/>
      <c r="G37" s="4"/>
      <c r="H37" s="4"/>
    </row>
    <row r="38" spans="1:8" x14ac:dyDescent="0.3">
      <c r="A38" s="11"/>
      <c r="B38" s="31"/>
      <c r="C38" s="29" t="s">
        <v>35</v>
      </c>
      <c r="D38" s="30">
        <f>podatki_SURS!B185</f>
        <v>16888</v>
      </c>
      <c r="E38" s="57"/>
      <c r="F38" s="5"/>
      <c r="G38" s="5"/>
      <c r="H38" s="5"/>
    </row>
    <row r="39" spans="1:8" s="6" customFormat="1" x14ac:dyDescent="0.3">
      <c r="A39" s="11"/>
      <c r="B39" s="31" t="s">
        <v>36</v>
      </c>
      <c r="C39" s="32"/>
      <c r="D39" s="33">
        <f>SUM(D40:D42)</f>
        <v>44880</v>
      </c>
      <c r="E39" s="58"/>
      <c r="F39" s="5"/>
      <c r="G39" s="5"/>
      <c r="H39" s="5"/>
    </row>
    <row r="40" spans="1:8" x14ac:dyDescent="0.3">
      <c r="A40" s="11"/>
      <c r="B40" s="31"/>
      <c r="C40" s="29" t="s">
        <v>37</v>
      </c>
      <c r="D40" s="30">
        <f>podatki_SURS!B178</f>
        <v>3218</v>
      </c>
      <c r="E40" s="57"/>
      <c r="F40" s="4"/>
      <c r="G40" s="4"/>
      <c r="H40" s="4"/>
    </row>
    <row r="41" spans="1:8" x14ac:dyDescent="0.3">
      <c r="A41" s="11"/>
      <c r="B41" s="31"/>
      <c r="C41" s="29" t="s">
        <v>38</v>
      </c>
      <c r="D41" s="30">
        <f>podatki_SURS!B180</f>
        <v>8750</v>
      </c>
      <c r="E41" s="57"/>
      <c r="F41" s="4"/>
      <c r="G41" s="4"/>
      <c r="H41" s="4"/>
    </row>
    <row r="42" spans="1:8" ht="13.2" customHeight="1" x14ac:dyDescent="0.3">
      <c r="A42" s="11"/>
      <c r="B42" s="31"/>
      <c r="C42" s="29" t="s">
        <v>39</v>
      </c>
      <c r="D42" s="30">
        <f>podatki_SURS!B191</f>
        <v>32912</v>
      </c>
      <c r="E42" s="57"/>
      <c r="F42" s="4"/>
      <c r="G42" s="4"/>
      <c r="H42" s="4"/>
    </row>
    <row r="43" spans="1:8" s="6" customFormat="1" x14ac:dyDescent="0.3">
      <c r="A43" s="13"/>
      <c r="B43" s="1" t="s">
        <v>40</v>
      </c>
      <c r="C43" s="34"/>
      <c r="D43" s="33">
        <f>D44</f>
        <v>16901</v>
      </c>
      <c r="E43" s="58"/>
      <c r="F43" s="4"/>
      <c r="G43" s="4"/>
      <c r="H43" s="4"/>
    </row>
    <row r="44" spans="1:8" x14ac:dyDescent="0.3">
      <c r="A44" s="13"/>
      <c r="B44" s="1"/>
      <c r="C44" s="29" t="s">
        <v>41</v>
      </c>
      <c r="D44" s="30">
        <f>podatki_SURS!B203</f>
        <v>16901</v>
      </c>
      <c r="E44" s="57"/>
      <c r="F44" s="4"/>
      <c r="G44" s="4"/>
      <c r="H44" s="4"/>
    </row>
    <row r="45" spans="1:8" s="6" customFormat="1" x14ac:dyDescent="0.3">
      <c r="A45" s="8"/>
      <c r="B45" s="1" t="s">
        <v>42</v>
      </c>
      <c r="C45" s="32"/>
      <c r="D45" s="33">
        <f>SUM(D46:D51)</f>
        <v>42124</v>
      </c>
      <c r="E45" s="58"/>
      <c r="F45"/>
      <c r="G45"/>
      <c r="H45"/>
    </row>
    <row r="46" spans="1:8" x14ac:dyDescent="0.3">
      <c r="A46" s="8"/>
      <c r="B46" s="1"/>
      <c r="C46" s="35" t="s">
        <v>43</v>
      </c>
      <c r="D46" s="30">
        <f>podatki_SURS!B11</f>
        <v>5409</v>
      </c>
      <c r="E46" s="57"/>
    </row>
    <row r="47" spans="1:8" x14ac:dyDescent="0.3">
      <c r="A47" s="8"/>
      <c r="B47" s="1"/>
      <c r="C47" s="29" t="s">
        <v>44</v>
      </c>
      <c r="D47" s="30">
        <f>podatki_SURS!B126</f>
        <v>5995</v>
      </c>
      <c r="E47" s="57"/>
    </row>
    <row r="48" spans="1:8" x14ac:dyDescent="0.3">
      <c r="A48" s="8"/>
      <c r="B48" s="1"/>
      <c r="C48" s="29" t="s">
        <v>45</v>
      </c>
      <c r="D48" s="30">
        <f>podatki_SURS!B128</f>
        <v>5052</v>
      </c>
      <c r="E48" s="57"/>
    </row>
    <row r="49" spans="1:8" x14ac:dyDescent="0.3">
      <c r="A49" s="8"/>
      <c r="B49" s="1"/>
      <c r="C49" s="29" t="s">
        <v>46</v>
      </c>
      <c r="D49" s="30">
        <f>podatki_SURS!B182</f>
        <v>1603</v>
      </c>
      <c r="E49" s="57"/>
    </row>
    <row r="50" spans="1:8" x14ac:dyDescent="0.3">
      <c r="A50" s="8"/>
      <c r="B50" s="1"/>
      <c r="C50" s="29" t="s">
        <v>47</v>
      </c>
      <c r="D50" s="30">
        <f>podatki_SURS!B200</f>
        <v>2652</v>
      </c>
      <c r="E50" s="57"/>
    </row>
    <row r="51" spans="1:8" x14ac:dyDescent="0.3">
      <c r="A51" s="8"/>
      <c r="B51" s="1"/>
      <c r="C51" s="29" t="s">
        <v>48</v>
      </c>
      <c r="D51" s="30">
        <f>podatki_SURS!B206</f>
        <v>21413</v>
      </c>
      <c r="E51" s="57"/>
    </row>
    <row r="52" spans="1:8" s="6" customFormat="1" x14ac:dyDescent="0.3">
      <c r="A52" s="14"/>
      <c r="B52" s="36" t="s">
        <v>205</v>
      </c>
      <c r="C52" s="2"/>
      <c r="D52" s="22">
        <f>D53+D62+D64+D67+D71+D74+D76+D80+D82</f>
        <v>212720</v>
      </c>
      <c r="E52" s="56">
        <f>D52-D53</f>
        <v>148377</v>
      </c>
      <c r="F52"/>
      <c r="G52"/>
      <c r="H52"/>
    </row>
    <row r="53" spans="1:8" s="6" customFormat="1" x14ac:dyDescent="0.3">
      <c r="A53" s="8" t="s">
        <v>50</v>
      </c>
      <c r="B53" s="23" t="s">
        <v>207</v>
      </c>
      <c r="C53" s="37"/>
      <c r="D53" s="25">
        <f>SUM(D54:D61)</f>
        <v>64343</v>
      </c>
      <c r="E53" s="58"/>
      <c r="F53"/>
      <c r="G53"/>
      <c r="H53"/>
    </row>
    <row r="54" spans="1:8" x14ac:dyDescent="0.3">
      <c r="A54" s="8"/>
      <c r="B54" s="38"/>
      <c r="C54" s="29" t="s">
        <v>211</v>
      </c>
      <c r="D54" s="30">
        <f>podatki_SURS!B33</f>
        <v>3398</v>
      </c>
      <c r="E54" s="57"/>
    </row>
    <row r="55" spans="1:8" x14ac:dyDescent="0.3">
      <c r="A55" s="8"/>
      <c r="B55" s="38"/>
      <c r="C55" s="29" t="s">
        <v>212</v>
      </c>
      <c r="D55" s="30">
        <f>podatki_SURS!B103</f>
        <v>2846</v>
      </c>
      <c r="E55" s="57"/>
    </row>
    <row r="56" spans="1:8" x14ac:dyDescent="0.3">
      <c r="A56" s="8"/>
      <c r="B56" s="38"/>
      <c r="C56" s="29" t="s">
        <v>208</v>
      </c>
      <c r="D56" s="30">
        <f>podatki_SURS!B114</f>
        <v>36285</v>
      </c>
      <c r="E56" s="57"/>
    </row>
    <row r="57" spans="1:8" x14ac:dyDescent="0.3">
      <c r="A57" s="8"/>
      <c r="B57" s="38"/>
      <c r="C57" s="29" t="s">
        <v>214</v>
      </c>
      <c r="D57" s="30">
        <f>podatki_SURS!B159</f>
        <v>3890</v>
      </c>
      <c r="E57" s="57"/>
    </row>
    <row r="58" spans="1:8" x14ac:dyDescent="0.3">
      <c r="A58" s="8"/>
      <c r="B58" s="38"/>
      <c r="C58" s="29" t="s">
        <v>209</v>
      </c>
      <c r="D58" s="30">
        <f>podatki_SURS!B170</f>
        <v>6908</v>
      </c>
      <c r="E58" s="57"/>
    </row>
    <row r="59" spans="1:8" x14ac:dyDescent="0.3">
      <c r="A59" s="8"/>
      <c r="B59" s="38"/>
      <c r="C59" s="29" t="s">
        <v>210</v>
      </c>
      <c r="D59" s="30">
        <f>podatki_SURS!B173</f>
        <v>3224</v>
      </c>
      <c r="E59" s="57"/>
    </row>
    <row r="60" spans="1:8" x14ac:dyDescent="0.3">
      <c r="A60" s="15"/>
      <c r="B60" s="38"/>
      <c r="C60" s="29" t="s">
        <v>215</v>
      </c>
      <c r="D60" s="30">
        <f>podatki_SURS!B177</f>
        <v>3224</v>
      </c>
      <c r="E60" s="57"/>
    </row>
    <row r="61" spans="1:8" x14ac:dyDescent="0.3">
      <c r="A61" s="8"/>
      <c r="B61" s="38"/>
      <c r="C61" s="29" t="s">
        <v>213</v>
      </c>
      <c r="D61" s="30">
        <f>podatki_SURS!B211</f>
        <v>4568</v>
      </c>
      <c r="E61" s="57"/>
    </row>
    <row r="62" spans="1:8" s="6" customFormat="1" x14ac:dyDescent="0.3">
      <c r="A62" s="8"/>
      <c r="B62" s="31" t="s">
        <v>216</v>
      </c>
      <c r="C62" s="32"/>
      <c r="D62" s="33">
        <f>D63</f>
        <v>24285</v>
      </c>
      <c r="E62" s="58"/>
      <c r="F62"/>
      <c r="G62"/>
      <c r="H62"/>
    </row>
    <row r="63" spans="1:8" x14ac:dyDescent="0.3">
      <c r="A63" s="8"/>
      <c r="B63" s="31"/>
      <c r="C63" s="29" t="s">
        <v>217</v>
      </c>
      <c r="D63" s="30">
        <f>podatki_SURS!B14</f>
        <v>24285</v>
      </c>
      <c r="E63" s="57"/>
    </row>
    <row r="64" spans="1:8" s="6" customFormat="1" x14ac:dyDescent="0.3">
      <c r="A64" s="8"/>
      <c r="B64" s="31" t="s">
        <v>218</v>
      </c>
      <c r="C64" s="32"/>
      <c r="D64" s="33">
        <f>SUM(D65:D66)</f>
        <v>18461</v>
      </c>
      <c r="E64" s="58"/>
      <c r="F64"/>
      <c r="G64"/>
      <c r="H64"/>
    </row>
    <row r="65" spans="1:8" x14ac:dyDescent="0.3">
      <c r="A65" s="8"/>
      <c r="B65" s="31"/>
      <c r="C65" s="29" t="s">
        <v>219</v>
      </c>
      <c r="D65" s="30">
        <f>podatki_SURS!B24</f>
        <v>14629</v>
      </c>
      <c r="E65" s="57"/>
    </row>
    <row r="66" spans="1:8" x14ac:dyDescent="0.3">
      <c r="A66" s="8"/>
      <c r="B66" s="31"/>
      <c r="C66" s="29" t="s">
        <v>220</v>
      </c>
      <c r="D66" s="30">
        <f>podatki_SURS!B149</f>
        <v>3832</v>
      </c>
      <c r="E66" s="57"/>
    </row>
    <row r="67" spans="1:8" s="6" customFormat="1" x14ac:dyDescent="0.3">
      <c r="A67" s="8"/>
      <c r="B67" s="31" t="s">
        <v>221</v>
      </c>
      <c r="C67" s="32"/>
      <c r="D67" s="33">
        <f>SUM(D68:D70)</f>
        <v>17419</v>
      </c>
      <c r="E67" s="58"/>
      <c r="F67"/>
      <c r="G67"/>
      <c r="H67"/>
    </row>
    <row r="68" spans="1:8" x14ac:dyDescent="0.3">
      <c r="A68" s="8"/>
      <c r="B68" s="31"/>
      <c r="C68" s="29" t="s">
        <v>222</v>
      </c>
      <c r="D68" s="30">
        <f>podatki_SURS!B65</f>
        <v>16379</v>
      </c>
      <c r="E68" s="57"/>
    </row>
    <row r="69" spans="1:8" x14ac:dyDescent="0.3">
      <c r="A69" s="8"/>
      <c r="B69" s="31"/>
      <c r="C69" s="29" t="s">
        <v>224</v>
      </c>
      <c r="D69" s="30">
        <f>podatki_SURS!B70</f>
        <v>644</v>
      </c>
      <c r="E69" s="57"/>
    </row>
    <row r="70" spans="1:8" x14ac:dyDescent="0.3">
      <c r="A70" s="8"/>
      <c r="B70" s="31"/>
      <c r="C70" s="29" t="s">
        <v>223</v>
      </c>
      <c r="D70" s="30">
        <f>podatki_SURS!B118</f>
        <v>396</v>
      </c>
      <c r="E70" s="57"/>
    </row>
    <row r="71" spans="1:8" s="6" customFormat="1" x14ac:dyDescent="0.3">
      <c r="A71" s="8"/>
      <c r="B71" s="31" t="s">
        <v>225</v>
      </c>
      <c r="C71" s="32"/>
      <c r="D71" s="33">
        <f>SUM(D72:D73)</f>
        <v>28466</v>
      </c>
      <c r="E71" s="58"/>
      <c r="F71"/>
      <c r="G71"/>
    </row>
    <row r="72" spans="1:8" x14ac:dyDescent="0.3">
      <c r="A72" s="8"/>
      <c r="B72" s="31"/>
      <c r="C72" s="29" t="s">
        <v>227</v>
      </c>
      <c r="D72" s="30">
        <f>podatki_SURS!B69</f>
        <v>2416</v>
      </c>
      <c r="E72" s="57"/>
    </row>
    <row r="73" spans="1:8" x14ac:dyDescent="0.3">
      <c r="A73" s="8"/>
      <c r="B73" s="31"/>
      <c r="C73" s="29" t="s">
        <v>226</v>
      </c>
      <c r="D73" s="30">
        <f>podatki_SURS!B75</f>
        <v>26050</v>
      </c>
      <c r="E73" s="57"/>
    </row>
    <row r="74" spans="1:8" s="6" customFormat="1" x14ac:dyDescent="0.3">
      <c r="A74" s="8"/>
      <c r="B74" s="31" t="s">
        <v>228</v>
      </c>
      <c r="C74" s="32"/>
      <c r="D74" s="33">
        <f>D75</f>
        <v>8373</v>
      </c>
      <c r="E74" s="58"/>
      <c r="F74"/>
      <c r="G74"/>
      <c r="H74"/>
    </row>
    <row r="75" spans="1:8" x14ac:dyDescent="0.3">
      <c r="A75" s="8"/>
      <c r="B75" s="31"/>
      <c r="C75" s="29" t="s">
        <v>229</v>
      </c>
      <c r="D75" s="30">
        <f>podatki_SURS!B98</f>
        <v>8373</v>
      </c>
      <c r="E75" s="57"/>
    </row>
    <row r="76" spans="1:8" s="6" customFormat="1" x14ac:dyDescent="0.3">
      <c r="A76" s="8"/>
      <c r="B76" s="31" t="s">
        <v>230</v>
      </c>
      <c r="C76" s="32"/>
      <c r="D76" s="33">
        <f>SUM(D77:D79)</f>
        <v>13435</v>
      </c>
      <c r="E76" s="58"/>
      <c r="F76"/>
      <c r="G76"/>
      <c r="H76"/>
    </row>
    <row r="77" spans="1:8" x14ac:dyDescent="0.3">
      <c r="A77" s="8"/>
      <c r="B77" s="31"/>
      <c r="C77" s="29" t="s">
        <v>231</v>
      </c>
      <c r="D77" s="30">
        <f>podatki_SURS!B88</f>
        <v>1932</v>
      </c>
      <c r="E77" s="57"/>
    </row>
    <row r="78" spans="1:8" x14ac:dyDescent="0.3">
      <c r="A78" s="8"/>
      <c r="B78" s="31"/>
      <c r="C78" s="29" t="s">
        <v>232</v>
      </c>
      <c r="D78" s="30">
        <f>podatki_SURS!B142</f>
        <v>9316</v>
      </c>
      <c r="E78" s="57"/>
    </row>
    <row r="79" spans="1:8" x14ac:dyDescent="0.3">
      <c r="A79" s="8"/>
      <c r="B79" s="31"/>
      <c r="C79" s="29" t="s">
        <v>233</v>
      </c>
      <c r="D79" s="30">
        <f>podatki_SURS!B155</f>
        <v>2187</v>
      </c>
      <c r="E79" s="57"/>
    </row>
    <row r="80" spans="1:8" s="6" customFormat="1" x14ac:dyDescent="0.3">
      <c r="A80" s="8"/>
      <c r="B80" s="31" t="s">
        <v>234</v>
      </c>
      <c r="C80" s="32"/>
      <c r="D80" s="33">
        <f>D81</f>
        <v>17460</v>
      </c>
      <c r="E80" s="58"/>
      <c r="F80"/>
      <c r="G80"/>
      <c r="H80"/>
    </row>
    <row r="81" spans="1:8" x14ac:dyDescent="0.3">
      <c r="A81" s="8"/>
      <c r="B81" s="31"/>
      <c r="C81" s="29" t="s">
        <v>235</v>
      </c>
      <c r="D81" s="30">
        <f>podatki_SURS!B150</f>
        <v>17460</v>
      </c>
      <c r="E81" s="57"/>
    </row>
    <row r="82" spans="1:8" s="6" customFormat="1" x14ac:dyDescent="0.3">
      <c r="A82" s="8"/>
      <c r="B82" s="31" t="s">
        <v>236</v>
      </c>
      <c r="C82" s="32"/>
      <c r="D82" s="33">
        <f>SUM(D83:D86)</f>
        <v>20478</v>
      </c>
      <c r="E82" s="58"/>
      <c r="F82"/>
      <c r="G82"/>
      <c r="H82"/>
    </row>
    <row r="83" spans="1:8" x14ac:dyDescent="0.3">
      <c r="A83" s="8"/>
      <c r="B83" s="31"/>
      <c r="C83" s="18" t="s">
        <v>282</v>
      </c>
      <c r="D83" s="30">
        <f>podatki_SURS!B102</f>
        <v>2577</v>
      </c>
      <c r="E83" s="57"/>
    </row>
    <row r="84" spans="1:8" x14ac:dyDescent="0.3">
      <c r="A84" s="8"/>
      <c r="B84" s="31"/>
      <c r="C84" s="29" t="s">
        <v>238</v>
      </c>
      <c r="D84" s="30">
        <f>podatki_SURS!B105</f>
        <v>2981</v>
      </c>
      <c r="E84" s="57"/>
    </row>
    <row r="85" spans="1:8" x14ac:dyDescent="0.3">
      <c r="A85" s="8"/>
      <c r="B85" s="31"/>
      <c r="C85" s="29" t="s">
        <v>239</v>
      </c>
      <c r="D85" s="30">
        <f>podatki_SURS!B172</f>
        <v>2845</v>
      </c>
      <c r="E85" s="57"/>
    </row>
    <row r="86" spans="1:8" x14ac:dyDescent="0.3">
      <c r="A86" s="8"/>
      <c r="B86" s="31"/>
      <c r="C86" s="29" t="s">
        <v>237</v>
      </c>
      <c r="D86" s="30">
        <f>podatki_SURS!B186</f>
        <v>12075</v>
      </c>
      <c r="E86" s="57"/>
    </row>
    <row r="87" spans="1:8" s="6" customFormat="1" x14ac:dyDescent="0.3">
      <c r="A87" s="14"/>
      <c r="B87" s="36" t="s">
        <v>67</v>
      </c>
      <c r="C87" s="2"/>
      <c r="D87" s="22">
        <f>D88+D95+D99+D104+D109</f>
        <v>203984</v>
      </c>
      <c r="E87" s="56">
        <f>D87-D88</f>
        <v>123213</v>
      </c>
      <c r="F87"/>
      <c r="G87"/>
      <c r="H87"/>
    </row>
    <row r="88" spans="1:8" s="6" customFormat="1" x14ac:dyDescent="0.3">
      <c r="A88" s="15" t="s">
        <v>68</v>
      </c>
      <c r="B88" s="23" t="s">
        <v>69</v>
      </c>
      <c r="C88" s="37"/>
      <c r="D88" s="25">
        <f>SUM(D89:D94)</f>
        <v>80771</v>
      </c>
      <c r="E88" s="58"/>
      <c r="F88"/>
      <c r="G88"/>
      <c r="H88"/>
    </row>
    <row r="89" spans="1:8" x14ac:dyDescent="0.3">
      <c r="A89" s="16"/>
      <c r="B89" s="39"/>
      <c r="C89" s="29" t="s">
        <v>70</v>
      </c>
      <c r="D89" s="30">
        <f>podatki_SURS!B17</f>
        <v>7243</v>
      </c>
      <c r="E89" s="57"/>
    </row>
    <row r="90" spans="1:8" x14ac:dyDescent="0.3">
      <c r="A90" s="15"/>
      <c r="B90" s="38"/>
      <c r="C90" s="29" t="s">
        <v>75</v>
      </c>
      <c r="D90" s="30">
        <f>podatki_SURS!B58</f>
        <v>634</v>
      </c>
      <c r="E90" s="57"/>
    </row>
    <row r="91" spans="1:8" x14ac:dyDescent="0.3">
      <c r="A91" s="16"/>
      <c r="B91" s="39"/>
      <c r="C91" s="29" t="s">
        <v>71</v>
      </c>
      <c r="D91" s="30">
        <f>podatki_SURS!B72</f>
        <v>55527</v>
      </c>
      <c r="E91" s="57"/>
    </row>
    <row r="92" spans="1:8" x14ac:dyDescent="0.3">
      <c r="A92" s="15"/>
      <c r="B92" s="38"/>
      <c r="C92" s="29" t="s">
        <v>72</v>
      </c>
      <c r="D92" s="30">
        <f>podatki_SURS!B111</f>
        <v>5337</v>
      </c>
      <c r="E92" s="57"/>
    </row>
    <row r="93" spans="1:8" x14ac:dyDescent="0.3">
      <c r="A93" s="15"/>
      <c r="B93" s="38"/>
      <c r="C93" s="29" t="s">
        <v>73</v>
      </c>
      <c r="D93" s="30">
        <f>podatki_SURS!B129</f>
        <v>3561</v>
      </c>
      <c r="E93" s="57"/>
    </row>
    <row r="94" spans="1:8" x14ac:dyDescent="0.3">
      <c r="A94" s="15"/>
      <c r="B94" s="38"/>
      <c r="C94" s="29" t="s">
        <v>74</v>
      </c>
      <c r="D94" s="30">
        <f>podatki_SURS!B168</f>
        <v>8469</v>
      </c>
      <c r="E94" s="57"/>
    </row>
    <row r="95" spans="1:8" x14ac:dyDescent="0.3">
      <c r="A95" s="8"/>
      <c r="B95" s="31" t="s">
        <v>76</v>
      </c>
      <c r="C95" s="32"/>
      <c r="D95" s="33">
        <f>SUM(D96:D98)</f>
        <v>31099</v>
      </c>
      <c r="E95" s="57"/>
    </row>
    <row r="96" spans="1:8" x14ac:dyDescent="0.3">
      <c r="A96" s="8"/>
      <c r="B96" s="31"/>
      <c r="C96" s="29" t="s">
        <v>77</v>
      </c>
      <c r="D96" s="30">
        <f>podatki_SURS!B57</f>
        <v>21374</v>
      </c>
      <c r="E96" s="57"/>
    </row>
    <row r="97" spans="1:8" x14ac:dyDescent="0.3">
      <c r="A97" s="8"/>
      <c r="B97" s="31"/>
      <c r="C97" s="29" t="s">
        <v>78</v>
      </c>
      <c r="D97" s="30">
        <f>podatki_SURS!B73</f>
        <v>5324</v>
      </c>
      <c r="E97" s="57"/>
    </row>
    <row r="98" spans="1:8" x14ac:dyDescent="0.3">
      <c r="A98" s="8"/>
      <c r="B98" s="31"/>
      <c r="C98" s="29" t="s">
        <v>79</v>
      </c>
      <c r="D98" s="30">
        <f>podatki_SURS!B210</f>
        <v>4401</v>
      </c>
      <c r="E98" s="57"/>
    </row>
    <row r="99" spans="1:8" x14ac:dyDescent="0.3">
      <c r="A99" s="8"/>
      <c r="B99" s="31" t="s">
        <v>80</v>
      </c>
      <c r="C99" s="7"/>
      <c r="D99" s="33">
        <f>SUM(D100:D103)</f>
        <v>35121</v>
      </c>
      <c r="E99" s="57"/>
    </row>
    <row r="100" spans="1:8" x14ac:dyDescent="0.3">
      <c r="A100" s="8"/>
      <c r="B100" s="31"/>
      <c r="C100" s="29" t="s">
        <v>81</v>
      </c>
      <c r="D100" s="30">
        <f>podatki_SURS!B6</f>
        <v>8171</v>
      </c>
      <c r="E100" s="57"/>
    </row>
    <row r="101" spans="1:8" x14ac:dyDescent="0.3">
      <c r="A101" s="8"/>
      <c r="B101" s="31"/>
      <c r="C101" s="29" t="s">
        <v>82</v>
      </c>
      <c r="D101" s="30">
        <f>podatki_SURS!B8</f>
        <v>5206</v>
      </c>
      <c r="E101" s="57"/>
    </row>
    <row r="102" spans="1:8" x14ac:dyDescent="0.3">
      <c r="A102" s="8"/>
      <c r="B102" s="31"/>
      <c r="C102" s="29" t="s">
        <v>84</v>
      </c>
      <c r="D102" s="30">
        <f>podatki_SURS!B40</f>
        <v>2874</v>
      </c>
      <c r="E102" s="57"/>
    </row>
    <row r="103" spans="1:8" x14ac:dyDescent="0.3">
      <c r="A103" s="8"/>
      <c r="B103" s="31"/>
      <c r="C103" s="29" t="s">
        <v>83</v>
      </c>
      <c r="D103" s="30">
        <f>podatki_SURS!B137</f>
        <v>18870</v>
      </c>
      <c r="E103" s="57"/>
    </row>
    <row r="104" spans="1:8" x14ac:dyDescent="0.3">
      <c r="A104" s="8"/>
      <c r="B104" s="31" t="s">
        <v>286</v>
      </c>
      <c r="C104" s="32"/>
      <c r="D104" s="33">
        <f>SUM(D105:D108)</f>
        <v>41887</v>
      </c>
      <c r="E104" s="57"/>
    </row>
    <row r="105" spans="1:8" x14ac:dyDescent="0.3">
      <c r="A105" s="8"/>
      <c r="B105" s="31"/>
      <c r="C105" s="29" t="s">
        <v>85</v>
      </c>
      <c r="D105" s="30">
        <f>podatki_SURS!B38</f>
        <v>7307</v>
      </c>
      <c r="E105" s="57"/>
    </row>
    <row r="106" spans="1:8" x14ac:dyDescent="0.3">
      <c r="A106" s="8"/>
      <c r="B106" s="31"/>
      <c r="C106" s="29" t="s">
        <v>86</v>
      </c>
      <c r="D106" s="30">
        <f>podatki_SURS!B174</f>
        <v>22901</v>
      </c>
      <c r="E106" s="57"/>
    </row>
    <row r="107" spans="1:8" x14ac:dyDescent="0.3">
      <c r="A107" s="8"/>
      <c r="B107" s="31"/>
      <c r="C107" s="29" t="s">
        <v>87</v>
      </c>
      <c r="D107" s="30">
        <f>podatki_SURS!B207</f>
        <v>6789</v>
      </c>
      <c r="E107" s="57"/>
    </row>
    <row r="108" spans="1:8" x14ac:dyDescent="0.3">
      <c r="A108" s="8"/>
      <c r="B108" s="31"/>
      <c r="C108" s="29" t="s">
        <v>88</v>
      </c>
      <c r="D108" s="30">
        <f>podatki_SURS!B209</f>
        <v>4890</v>
      </c>
      <c r="E108" s="57"/>
    </row>
    <row r="109" spans="1:8" x14ac:dyDescent="0.3">
      <c r="A109" s="8"/>
      <c r="B109" s="31" t="s">
        <v>89</v>
      </c>
      <c r="C109" s="32"/>
      <c r="D109" s="33">
        <f>D110</f>
        <v>15106</v>
      </c>
      <c r="E109" s="57"/>
    </row>
    <row r="110" spans="1:8" x14ac:dyDescent="0.3">
      <c r="A110" s="8"/>
      <c r="B110" s="31"/>
      <c r="C110" s="29" t="s">
        <v>90</v>
      </c>
      <c r="D110" s="30">
        <f>podatki_SURS!B189</f>
        <v>15106</v>
      </c>
      <c r="E110" s="57"/>
    </row>
    <row r="111" spans="1:8" s="6" customFormat="1" x14ac:dyDescent="0.3">
      <c r="A111" s="14"/>
      <c r="B111" s="36" t="s">
        <v>186</v>
      </c>
      <c r="C111" s="2"/>
      <c r="D111" s="22">
        <f>D112+D119+D122+D125</f>
        <v>119002</v>
      </c>
      <c r="E111" s="56">
        <f>D111-D112</f>
        <v>60194</v>
      </c>
      <c r="F111"/>
      <c r="G111"/>
      <c r="H111"/>
    </row>
    <row r="112" spans="1:8" s="6" customFormat="1" x14ac:dyDescent="0.3">
      <c r="A112" s="8" t="s">
        <v>92</v>
      </c>
      <c r="B112" s="23" t="s">
        <v>188</v>
      </c>
      <c r="C112" s="37"/>
      <c r="D112" s="25">
        <f>SUM(D113:D118)</f>
        <v>58808</v>
      </c>
      <c r="E112" s="58"/>
      <c r="F112"/>
      <c r="G112"/>
      <c r="H112"/>
    </row>
    <row r="113" spans="1:5" x14ac:dyDescent="0.3">
      <c r="A113" s="8"/>
      <c r="B113" s="38"/>
      <c r="C113" s="29" t="s">
        <v>189</v>
      </c>
      <c r="D113" s="30">
        <f>podatki_SURS!B12</f>
        <v>5734</v>
      </c>
      <c r="E113" s="57"/>
    </row>
    <row r="114" spans="1:5" x14ac:dyDescent="0.3">
      <c r="A114" s="8"/>
      <c r="B114" s="38"/>
      <c r="C114" s="29" t="s">
        <v>190</v>
      </c>
      <c r="D114" s="30">
        <f>podatki_SURS!B61</f>
        <v>5644</v>
      </c>
      <c r="E114" s="57"/>
    </row>
    <row r="115" spans="1:5" x14ac:dyDescent="0.3">
      <c r="A115" s="8"/>
      <c r="B115" s="38"/>
      <c r="C115" s="29" t="s">
        <v>191</v>
      </c>
      <c r="D115" s="30">
        <f>podatki_SURS!B101</f>
        <v>4835</v>
      </c>
      <c r="E115" s="57"/>
    </row>
    <row r="116" spans="1:5" x14ac:dyDescent="0.3">
      <c r="A116" s="8"/>
      <c r="B116" s="38"/>
      <c r="C116" s="29" t="s">
        <v>192</v>
      </c>
      <c r="D116" s="30">
        <f>podatki_SURS!B113</f>
        <v>31938</v>
      </c>
      <c r="E116" s="57"/>
    </row>
    <row r="117" spans="1:5" x14ac:dyDescent="0.3">
      <c r="A117" s="8"/>
      <c r="B117" s="38"/>
      <c r="C117" s="29" t="s">
        <v>193</v>
      </c>
      <c r="D117" s="30">
        <f>podatki_SURS!B167</f>
        <v>6348</v>
      </c>
      <c r="E117" s="57"/>
    </row>
    <row r="118" spans="1:5" x14ac:dyDescent="0.3">
      <c r="A118" s="15"/>
      <c r="B118" s="38"/>
      <c r="C118" s="29" t="s">
        <v>194</v>
      </c>
      <c r="D118" s="30">
        <f>podatki_SURS!B141</f>
        <v>4309</v>
      </c>
      <c r="E118" s="57"/>
    </row>
    <row r="119" spans="1:5" x14ac:dyDescent="0.3">
      <c r="A119" s="8"/>
      <c r="B119" s="31" t="s">
        <v>195</v>
      </c>
      <c r="C119" s="32"/>
      <c r="D119" s="33">
        <f>SUM(D120:D121)</f>
        <v>24508</v>
      </c>
      <c r="E119" s="57"/>
    </row>
    <row r="120" spans="1:5" x14ac:dyDescent="0.3">
      <c r="A120" s="8"/>
      <c r="B120" s="31"/>
      <c r="C120" s="29" t="s">
        <v>196</v>
      </c>
      <c r="D120" s="30">
        <f>podatki_SURS!B1</f>
        <v>18955</v>
      </c>
      <c r="E120" s="57"/>
    </row>
    <row r="121" spans="1:5" x14ac:dyDescent="0.3">
      <c r="A121" s="8"/>
      <c r="B121" s="31"/>
      <c r="C121" s="29" t="s">
        <v>197</v>
      </c>
      <c r="D121" s="30">
        <f>podatki_SURS!B196</f>
        <v>5553</v>
      </c>
      <c r="E121" s="57"/>
    </row>
    <row r="122" spans="1:5" x14ac:dyDescent="0.3">
      <c r="A122" s="8"/>
      <c r="B122" s="31" t="s">
        <v>198</v>
      </c>
      <c r="C122" s="32"/>
      <c r="D122" s="33">
        <f>SUM(D123:D124)</f>
        <v>16724</v>
      </c>
      <c r="E122" s="57"/>
    </row>
    <row r="123" spans="1:5" x14ac:dyDescent="0.3">
      <c r="A123" s="8"/>
      <c r="B123" s="31"/>
      <c r="C123" s="29" t="s">
        <v>199</v>
      </c>
      <c r="D123" s="30">
        <f>podatki_SURS!B19</f>
        <v>4786</v>
      </c>
      <c r="E123" s="57"/>
    </row>
    <row r="124" spans="1:5" x14ac:dyDescent="0.3">
      <c r="A124" s="8"/>
      <c r="B124" s="31"/>
      <c r="C124" s="29" t="s">
        <v>200</v>
      </c>
      <c r="D124" s="30">
        <f>podatki_SURS!B52</f>
        <v>11938</v>
      </c>
      <c r="E124" s="57"/>
    </row>
    <row r="125" spans="1:5" x14ac:dyDescent="0.3">
      <c r="A125" s="8"/>
      <c r="B125" s="31" t="s">
        <v>201</v>
      </c>
      <c r="C125" s="32"/>
      <c r="D125" s="33">
        <f>SUM(D126:D128)</f>
        <v>18962</v>
      </c>
      <c r="E125" s="57"/>
    </row>
    <row r="126" spans="1:5" x14ac:dyDescent="0.3">
      <c r="A126" s="8"/>
      <c r="B126" s="31"/>
      <c r="C126" s="29" t="s">
        <v>202</v>
      </c>
      <c r="D126" s="30">
        <f>podatki_SURS!B10</f>
        <v>3195</v>
      </c>
      <c r="E126" s="57"/>
    </row>
    <row r="127" spans="1:5" x14ac:dyDescent="0.3">
      <c r="A127" s="8"/>
      <c r="B127" s="31"/>
      <c r="C127" s="29" t="s">
        <v>203</v>
      </c>
      <c r="D127" s="30">
        <f>podatki_SURS!B63</f>
        <v>4189</v>
      </c>
      <c r="E127" s="57"/>
    </row>
    <row r="128" spans="1:5" x14ac:dyDescent="0.3">
      <c r="A128" s="8"/>
      <c r="B128" s="31"/>
      <c r="C128" s="29" t="s">
        <v>204</v>
      </c>
      <c r="D128" s="30">
        <f>podatki_SURS!B184</f>
        <v>11578</v>
      </c>
      <c r="E128" s="57"/>
    </row>
    <row r="129" spans="1:8" s="6" customFormat="1" x14ac:dyDescent="0.3">
      <c r="A129" s="14"/>
      <c r="B129" s="36" t="s">
        <v>263</v>
      </c>
      <c r="C129" s="2"/>
      <c r="D129" s="22">
        <f>D130+D135+D137+D143</f>
        <v>72100</v>
      </c>
      <c r="E129" s="56">
        <f>D129-D130</f>
        <v>46717</v>
      </c>
      <c r="F129"/>
      <c r="G129"/>
      <c r="H129"/>
    </row>
    <row r="130" spans="1:8" s="6" customFormat="1" x14ac:dyDescent="0.3">
      <c r="A130" s="8" t="s">
        <v>130</v>
      </c>
      <c r="B130" s="23" t="s">
        <v>265</v>
      </c>
      <c r="C130" s="37"/>
      <c r="D130" s="25">
        <f>SUM(D131:D134)</f>
        <v>25383</v>
      </c>
      <c r="E130" s="58"/>
      <c r="F130"/>
      <c r="G130"/>
      <c r="H130"/>
    </row>
    <row r="131" spans="1:8" x14ac:dyDescent="0.3">
      <c r="A131" s="8"/>
      <c r="B131" s="38"/>
      <c r="C131" s="29" t="s">
        <v>266</v>
      </c>
      <c r="D131" s="30">
        <f>podatki_SURS!B23</f>
        <v>3473</v>
      </c>
      <c r="E131" s="57"/>
    </row>
    <row r="132" spans="1:8" x14ac:dyDescent="0.3">
      <c r="A132" s="8"/>
      <c r="B132" s="38"/>
      <c r="C132" s="29" t="s">
        <v>267</v>
      </c>
      <c r="D132" s="30">
        <f>podatki_SURS!B99</f>
        <v>3632</v>
      </c>
      <c r="E132" s="57"/>
    </row>
    <row r="133" spans="1:8" x14ac:dyDescent="0.3">
      <c r="A133" s="8"/>
      <c r="B133" s="38"/>
      <c r="C133" s="29" t="s">
        <v>268</v>
      </c>
      <c r="D133" s="30">
        <f>podatki_SURS!B138</f>
        <v>11464</v>
      </c>
      <c r="E133" s="57"/>
    </row>
    <row r="134" spans="1:8" x14ac:dyDescent="0.3">
      <c r="A134" s="8"/>
      <c r="B134" s="38"/>
      <c r="C134" s="29" t="s">
        <v>269</v>
      </c>
      <c r="D134" s="30">
        <f>podatki_SURS!B130</f>
        <v>6814</v>
      </c>
      <c r="E134" s="57"/>
    </row>
    <row r="135" spans="1:8" x14ac:dyDescent="0.3">
      <c r="A135" s="8"/>
      <c r="B135" s="31" t="s">
        <v>270</v>
      </c>
      <c r="C135" s="32"/>
      <c r="D135" s="33">
        <f>D136</f>
        <v>8989</v>
      </c>
      <c r="E135" s="57"/>
    </row>
    <row r="136" spans="1:8" x14ac:dyDescent="0.3">
      <c r="A136" s="8"/>
      <c r="B136" s="31"/>
      <c r="C136" s="29" t="s">
        <v>271</v>
      </c>
      <c r="D136" s="30">
        <f>podatki_SURS!B36</f>
        <v>8989</v>
      </c>
      <c r="E136" s="57"/>
    </row>
    <row r="137" spans="1:8" x14ac:dyDescent="0.3">
      <c r="A137" s="8"/>
      <c r="B137" s="31" t="s">
        <v>272</v>
      </c>
      <c r="C137" s="32"/>
      <c r="D137" s="33">
        <f>SUM(D138:D142)</f>
        <v>16192</v>
      </c>
      <c r="E137" s="57"/>
    </row>
    <row r="138" spans="1:8" x14ac:dyDescent="0.3">
      <c r="A138" s="8"/>
      <c r="B138" s="31"/>
      <c r="C138" s="29" t="s">
        <v>273</v>
      </c>
      <c r="D138" s="30">
        <f>podatki_SURS!B110</f>
        <v>3457</v>
      </c>
      <c r="E138" s="57"/>
    </row>
    <row r="139" spans="1:8" x14ac:dyDescent="0.3">
      <c r="A139" s="8"/>
      <c r="B139" s="31"/>
      <c r="C139" s="29" t="s">
        <v>274</v>
      </c>
      <c r="D139" s="30">
        <f>podatki_SURS!B124</f>
        <v>2500</v>
      </c>
      <c r="E139" s="57"/>
    </row>
    <row r="140" spans="1:8" x14ac:dyDescent="0.3">
      <c r="A140" s="8"/>
      <c r="B140" s="31"/>
      <c r="C140" s="29" t="s">
        <v>275</v>
      </c>
      <c r="D140" s="30">
        <f>podatki_SURS!B136</f>
        <v>6311</v>
      </c>
      <c r="E140" s="57"/>
    </row>
    <row r="141" spans="1:8" x14ac:dyDescent="0.3">
      <c r="A141" s="8"/>
      <c r="B141" s="31"/>
      <c r="C141" s="29" t="s">
        <v>277</v>
      </c>
      <c r="D141" s="30">
        <f>podatki_SURS!B143</f>
        <v>1198</v>
      </c>
      <c r="E141" s="57"/>
    </row>
    <row r="142" spans="1:8" x14ac:dyDescent="0.3">
      <c r="A142" s="8"/>
      <c r="B142" s="31"/>
      <c r="C142" s="29" t="s">
        <v>276</v>
      </c>
      <c r="D142" s="30">
        <f>podatki_SURS!B202</f>
        <v>2726</v>
      </c>
      <c r="E142" s="57"/>
    </row>
    <row r="143" spans="1:8" x14ac:dyDescent="0.3">
      <c r="A143" s="8"/>
      <c r="B143" s="31" t="s">
        <v>278</v>
      </c>
      <c r="C143" s="32"/>
      <c r="D143" s="33">
        <f>SUM(D144:D145)</f>
        <v>21536</v>
      </c>
      <c r="E143" s="57"/>
    </row>
    <row r="144" spans="1:8" x14ac:dyDescent="0.3">
      <c r="A144" s="8"/>
      <c r="B144" s="1"/>
      <c r="C144" s="29" t="s">
        <v>279</v>
      </c>
      <c r="D144" s="30">
        <f>podatki_SURS!B104</f>
        <v>4666</v>
      </c>
      <c r="E144" s="57"/>
    </row>
    <row r="145" spans="1:8" x14ac:dyDescent="0.3">
      <c r="A145" s="17"/>
      <c r="B145" s="1"/>
      <c r="C145" s="29" t="s">
        <v>280</v>
      </c>
      <c r="D145" s="30">
        <f>podatki_SURS!B152</f>
        <v>16870</v>
      </c>
      <c r="E145" s="57"/>
    </row>
    <row r="146" spans="1:8" s="6" customFormat="1" x14ac:dyDescent="0.3">
      <c r="A146" s="9"/>
      <c r="B146" s="20" t="s">
        <v>49</v>
      </c>
      <c r="C146" s="2"/>
      <c r="D146" s="22">
        <f>D147+D149+D151+D153+D155+D158</f>
        <v>147595</v>
      </c>
      <c r="E146" s="56">
        <f>D146-D147</f>
        <v>94273</v>
      </c>
      <c r="F146"/>
      <c r="G146"/>
      <c r="H146"/>
    </row>
    <row r="147" spans="1:8" s="6" customFormat="1" x14ac:dyDescent="0.3">
      <c r="A147" s="15" t="s">
        <v>157</v>
      </c>
      <c r="B147" s="23" t="s">
        <v>51</v>
      </c>
      <c r="C147" s="37"/>
      <c r="D147" s="25">
        <f>D148</f>
        <v>53322</v>
      </c>
      <c r="E147" s="58"/>
      <c r="F147"/>
      <c r="G147"/>
      <c r="H147"/>
    </row>
    <row r="148" spans="1:8" x14ac:dyDescent="0.3">
      <c r="A148" s="15"/>
      <c r="B148" s="38"/>
      <c r="C148" s="29" t="s">
        <v>52</v>
      </c>
      <c r="D148" s="30">
        <f>podatki_SURS!B68</f>
        <v>53322</v>
      </c>
      <c r="E148" s="57"/>
    </row>
    <row r="149" spans="1:8" x14ac:dyDescent="0.3">
      <c r="A149" s="8"/>
      <c r="B149" s="31" t="s">
        <v>53</v>
      </c>
      <c r="C149" s="32"/>
      <c r="D149" s="33">
        <f>D150</f>
        <v>13866</v>
      </c>
      <c r="E149" s="57"/>
    </row>
    <row r="150" spans="1:8" x14ac:dyDescent="0.3">
      <c r="A150" s="8"/>
      <c r="B150" s="31"/>
      <c r="C150" s="29" t="s">
        <v>54</v>
      </c>
      <c r="D150" s="30">
        <f>podatki_SURS!B54</f>
        <v>13866</v>
      </c>
      <c r="E150" s="57"/>
    </row>
    <row r="151" spans="1:8" x14ac:dyDescent="0.3">
      <c r="A151" s="8"/>
      <c r="B151" s="31" t="s">
        <v>55</v>
      </c>
      <c r="C151" s="32"/>
      <c r="D151" s="33">
        <f>D152</f>
        <v>15952</v>
      </c>
      <c r="E151" s="57"/>
    </row>
    <row r="152" spans="1:8" x14ac:dyDescent="0.3">
      <c r="A152" s="8"/>
      <c r="B152" s="31"/>
      <c r="C152" s="29" t="s">
        <v>56</v>
      </c>
      <c r="D152" s="30">
        <f>podatki_SURS!B56</f>
        <v>15952</v>
      </c>
      <c r="E152" s="57"/>
    </row>
    <row r="153" spans="1:8" x14ac:dyDescent="0.3">
      <c r="A153" s="8"/>
      <c r="B153" s="31" t="s">
        <v>57</v>
      </c>
      <c r="C153" s="32"/>
      <c r="D153" s="33">
        <f>D154</f>
        <v>17882</v>
      </c>
      <c r="E153" s="57"/>
    </row>
    <row r="154" spans="1:8" x14ac:dyDescent="0.3">
      <c r="A154" s="8"/>
      <c r="B154" s="31"/>
      <c r="C154" s="29" t="s">
        <v>58</v>
      </c>
      <c r="D154" s="30">
        <f>podatki_SURS!B120</f>
        <v>17882</v>
      </c>
      <c r="E154" s="57"/>
    </row>
    <row r="155" spans="1:8" x14ac:dyDescent="0.3">
      <c r="A155" s="8"/>
      <c r="B155" s="31" t="s">
        <v>59</v>
      </c>
      <c r="C155" s="32"/>
      <c r="D155" s="33">
        <f>SUM(D156:D157)</f>
        <v>21793</v>
      </c>
      <c r="E155" s="57"/>
    </row>
    <row r="156" spans="1:8" x14ac:dyDescent="0.3">
      <c r="A156" s="8"/>
      <c r="B156" s="31"/>
      <c r="C156" s="29" t="s">
        <v>60</v>
      </c>
      <c r="D156" s="30">
        <f>podatki_SURS!B121</f>
        <v>6044</v>
      </c>
      <c r="E156" s="57"/>
    </row>
    <row r="157" spans="1:8" x14ac:dyDescent="0.3">
      <c r="A157" s="8"/>
      <c r="B157" s="31"/>
      <c r="C157" s="29" t="s">
        <v>61</v>
      </c>
      <c r="D157" s="30">
        <f>podatki_SURS!B127</f>
        <v>15749</v>
      </c>
      <c r="E157" s="57"/>
    </row>
    <row r="158" spans="1:8" x14ac:dyDescent="0.3">
      <c r="A158" s="8"/>
      <c r="B158" s="31" t="s">
        <v>62</v>
      </c>
      <c r="C158" s="32"/>
      <c r="D158" s="33">
        <f>SUM(D159:D162)</f>
        <v>24780</v>
      </c>
      <c r="E158" s="57"/>
    </row>
    <row r="159" spans="1:8" x14ac:dyDescent="0.3">
      <c r="A159" s="8"/>
      <c r="B159" s="31"/>
      <c r="C159" s="29" t="s">
        <v>63</v>
      </c>
      <c r="D159" s="30">
        <f>podatki_SURS!B26</f>
        <v>3896</v>
      </c>
      <c r="E159" s="57"/>
    </row>
    <row r="160" spans="1:8" x14ac:dyDescent="0.3">
      <c r="A160" s="8"/>
      <c r="B160" s="31"/>
      <c r="C160" s="29" t="s">
        <v>64</v>
      </c>
      <c r="D160" s="30">
        <f>podatki_SURS!B51</f>
        <v>4303</v>
      </c>
      <c r="E160" s="57"/>
    </row>
    <row r="161" spans="1:8" x14ac:dyDescent="0.3">
      <c r="A161" s="8"/>
      <c r="B161" s="31"/>
      <c r="C161" s="29" t="s">
        <v>65</v>
      </c>
      <c r="D161" s="30">
        <f>podatki_SURS!B66</f>
        <v>3545</v>
      </c>
      <c r="E161" s="57"/>
    </row>
    <row r="162" spans="1:8" x14ac:dyDescent="0.3">
      <c r="A162" s="8"/>
      <c r="B162" s="31"/>
      <c r="C162" s="29" t="s">
        <v>66</v>
      </c>
      <c r="D162" s="30">
        <f>podatki_SURS!B151</f>
        <v>13036</v>
      </c>
      <c r="E162" s="57"/>
    </row>
    <row r="163" spans="1:8" s="6" customFormat="1" x14ac:dyDescent="0.3">
      <c r="A163" s="14"/>
      <c r="B163" s="36" t="s">
        <v>91</v>
      </c>
      <c r="C163" s="2"/>
      <c r="D163" s="22">
        <f>D164+D174+D178+D184+D188+D191+D194+D196+D198</f>
        <v>558441</v>
      </c>
      <c r="E163" s="56">
        <f>D163-D164</f>
        <v>221935</v>
      </c>
      <c r="F163"/>
      <c r="G163"/>
      <c r="H163"/>
    </row>
    <row r="164" spans="1:8" ht="16.2" x14ac:dyDescent="0.3">
      <c r="A164" s="8" t="s">
        <v>187</v>
      </c>
      <c r="B164" s="23" t="s">
        <v>287</v>
      </c>
      <c r="C164" s="40"/>
      <c r="D164" s="25">
        <f>SUM(D165:D173)</f>
        <v>336506</v>
      </c>
      <c r="E164" s="57"/>
    </row>
    <row r="165" spans="1:8" x14ac:dyDescent="0.3">
      <c r="A165" s="8"/>
      <c r="B165" s="38"/>
      <c r="C165" s="29" t="s">
        <v>93</v>
      </c>
      <c r="D165" s="30">
        <f>podatki_SURS!B13</f>
        <v>11620</v>
      </c>
      <c r="E165" s="57"/>
    </row>
    <row r="166" spans="1:8" x14ac:dyDescent="0.3">
      <c r="A166" s="8"/>
      <c r="B166" s="38"/>
      <c r="C166" s="29" t="s">
        <v>95</v>
      </c>
      <c r="D166" s="30">
        <f>podatki_SURS!B30</f>
        <v>7539</v>
      </c>
      <c r="E166" s="57"/>
    </row>
    <row r="167" spans="1:8" x14ac:dyDescent="0.3">
      <c r="A167" s="8"/>
      <c r="B167" s="38"/>
      <c r="C167" s="29" t="s">
        <v>94</v>
      </c>
      <c r="D167" s="30">
        <f>podatki_SURS!B32</f>
        <v>5666</v>
      </c>
      <c r="E167" s="57"/>
    </row>
    <row r="168" spans="1:8" x14ac:dyDescent="0.3">
      <c r="A168" s="8"/>
      <c r="B168" s="38"/>
      <c r="C168" s="29" t="s">
        <v>96</v>
      </c>
      <c r="D168" s="30">
        <f>podatki_SURS!B49</f>
        <v>2909</v>
      </c>
      <c r="E168" s="57"/>
    </row>
    <row r="169" spans="1:8" x14ac:dyDescent="0.3">
      <c r="A169" s="8"/>
      <c r="B169" s="38"/>
      <c r="C169" s="29" t="s">
        <v>97</v>
      </c>
      <c r="D169" s="30">
        <f>podatki_SURS!B53</f>
        <v>7016</v>
      </c>
      <c r="E169" s="57"/>
    </row>
    <row r="170" spans="1:8" x14ac:dyDescent="0.3">
      <c r="A170" s="8"/>
      <c r="B170" s="38"/>
      <c r="C170" s="29" t="s">
        <v>98</v>
      </c>
      <c r="D170" s="30">
        <f>podatki_SURS!B82</f>
        <v>282994</v>
      </c>
      <c r="E170" s="57"/>
    </row>
    <row r="171" spans="1:8" x14ac:dyDescent="0.3">
      <c r="A171" s="8"/>
      <c r="B171" s="38"/>
      <c r="C171" s="29" t="s">
        <v>99</v>
      </c>
      <c r="D171" s="30">
        <f>podatki_SURS!B175</f>
        <v>9744</v>
      </c>
      <c r="E171" s="57"/>
    </row>
    <row r="172" spans="1:8" x14ac:dyDescent="0.3">
      <c r="A172" s="8"/>
      <c r="B172" s="38"/>
      <c r="C172" s="29" t="s">
        <v>100</v>
      </c>
      <c r="D172" s="30">
        <f>podatki_SURS!B193</f>
        <v>4240</v>
      </c>
      <c r="E172" s="57"/>
    </row>
    <row r="173" spans="1:8" x14ac:dyDescent="0.3">
      <c r="A173" s="8"/>
      <c r="B173" s="38"/>
      <c r="C173" s="29" t="s">
        <v>101</v>
      </c>
      <c r="D173" s="30">
        <f>podatki_SURS!B198</f>
        <v>4778</v>
      </c>
      <c r="E173" s="57"/>
    </row>
    <row r="174" spans="1:8" x14ac:dyDescent="0.3">
      <c r="A174" s="8"/>
      <c r="B174" s="31" t="s">
        <v>102</v>
      </c>
      <c r="C174" s="32"/>
      <c r="D174" s="33">
        <f>SUM(D175:D177)</f>
        <v>16723</v>
      </c>
      <c r="E174" s="57"/>
    </row>
    <row r="175" spans="1:8" x14ac:dyDescent="0.3">
      <c r="A175" s="8"/>
      <c r="B175" s="31"/>
      <c r="C175" s="29" t="s">
        <v>105</v>
      </c>
      <c r="D175" s="30">
        <f>podatki_SURS!B7</f>
        <v>1584</v>
      </c>
      <c r="E175" s="57"/>
    </row>
    <row r="176" spans="1:8" x14ac:dyDescent="0.3">
      <c r="A176" s="8"/>
      <c r="B176" s="31"/>
      <c r="C176" s="29" t="s">
        <v>103</v>
      </c>
      <c r="D176" s="30">
        <f>podatki_SURS!B18</f>
        <v>11268</v>
      </c>
      <c r="E176" s="57"/>
    </row>
    <row r="177" spans="1:5" x14ac:dyDescent="0.3">
      <c r="A177" s="8"/>
      <c r="B177" s="31"/>
      <c r="C177" s="29" t="s">
        <v>104</v>
      </c>
      <c r="D177" s="30">
        <f>podatki_SURS!B87</f>
        <v>3871</v>
      </c>
      <c r="E177" s="57"/>
    </row>
    <row r="178" spans="1:5" x14ac:dyDescent="0.3">
      <c r="A178" s="8"/>
      <c r="B178" s="31" t="s">
        <v>106</v>
      </c>
      <c r="C178" s="32"/>
      <c r="D178" s="33">
        <f>SUM(D179:D183)</f>
        <v>56484</v>
      </c>
      <c r="E178" s="57"/>
    </row>
    <row r="179" spans="1:5" x14ac:dyDescent="0.3">
      <c r="A179" s="8"/>
      <c r="B179" s="31"/>
      <c r="C179" s="29" t="s">
        <v>107</v>
      </c>
      <c r="D179" s="30">
        <f>podatki_SURS!B34</f>
        <v>34455</v>
      </c>
      <c r="E179" s="57"/>
    </row>
    <row r="180" spans="1:5" x14ac:dyDescent="0.3">
      <c r="A180" s="8"/>
      <c r="B180" s="31"/>
      <c r="C180" s="29" t="s">
        <v>108</v>
      </c>
      <c r="D180" s="30">
        <f>podatki_SURS!B91</f>
        <v>5549</v>
      </c>
      <c r="E180" s="57"/>
    </row>
    <row r="181" spans="1:5" x14ac:dyDescent="0.3">
      <c r="A181" s="8"/>
      <c r="B181" s="31"/>
      <c r="C181" s="29" t="s">
        <v>109</v>
      </c>
      <c r="D181" s="30">
        <f>podatki_SURS!B97</f>
        <v>7477</v>
      </c>
      <c r="E181" s="57"/>
    </row>
    <row r="182" spans="1:5" x14ac:dyDescent="0.3">
      <c r="A182" s="8"/>
      <c r="B182" s="31"/>
      <c r="C182" s="29" t="s">
        <v>110</v>
      </c>
      <c r="D182" s="30">
        <f>podatki_SURS!B106</f>
        <v>5129</v>
      </c>
      <c r="E182" s="57"/>
    </row>
    <row r="183" spans="1:5" x14ac:dyDescent="0.3">
      <c r="A183" s="8"/>
      <c r="B183" s="31"/>
      <c r="C183" s="29" t="s">
        <v>111</v>
      </c>
      <c r="D183" s="30">
        <f>podatki_SURS!B188</f>
        <v>3874</v>
      </c>
      <c r="E183" s="57"/>
    </row>
    <row r="184" spans="1:5" x14ac:dyDescent="0.3">
      <c r="A184" s="8"/>
      <c r="B184" s="31" t="s">
        <v>112</v>
      </c>
      <c r="C184" s="32"/>
      <c r="D184" s="33">
        <f>SUM(D185:D187)</f>
        <v>39467</v>
      </c>
      <c r="E184" s="57"/>
    </row>
    <row r="185" spans="1:5" x14ac:dyDescent="0.3">
      <c r="A185" s="8"/>
      <c r="B185" s="31"/>
      <c r="C185" s="29" t="s">
        <v>113</v>
      </c>
      <c r="D185" s="30">
        <f>podatki_SURS!B28</f>
        <v>3938</v>
      </c>
      <c r="E185" s="57"/>
    </row>
    <row r="186" spans="1:5" x14ac:dyDescent="0.3">
      <c r="A186" s="8"/>
      <c r="B186" s="31"/>
      <c r="C186" s="29" t="s">
        <v>114</v>
      </c>
      <c r="D186" s="30">
        <f>podatki_SURS!B45</f>
        <v>19719</v>
      </c>
      <c r="E186" s="57"/>
    </row>
    <row r="187" spans="1:5" x14ac:dyDescent="0.3">
      <c r="A187" s="8"/>
      <c r="B187" s="31"/>
      <c r="C187" s="29" t="s">
        <v>115</v>
      </c>
      <c r="D187" s="30">
        <f>podatki_SURS!B55</f>
        <v>15810</v>
      </c>
      <c r="E187" s="57"/>
    </row>
    <row r="188" spans="1:5" x14ac:dyDescent="0.3">
      <c r="A188" s="8"/>
      <c r="B188" s="31" t="s">
        <v>116</v>
      </c>
      <c r="C188" s="32"/>
      <c r="D188" s="33">
        <f>SUM(D189:D190)</f>
        <v>34990</v>
      </c>
      <c r="E188" s="57"/>
    </row>
    <row r="189" spans="1:5" x14ac:dyDescent="0.3">
      <c r="A189" s="8"/>
      <c r="B189" s="31"/>
      <c r="C189" s="29" t="s">
        <v>117</v>
      </c>
      <c r="D189" s="30">
        <f>podatki_SURS!B60</f>
        <v>29244</v>
      </c>
      <c r="E189" s="57"/>
    </row>
    <row r="190" spans="1:5" x14ac:dyDescent="0.3">
      <c r="A190" s="8"/>
      <c r="B190" s="31"/>
      <c r="C190" s="29" t="s">
        <v>118</v>
      </c>
      <c r="D190" s="30">
        <f>podatki_SURS!B67</f>
        <v>5746</v>
      </c>
      <c r="E190" s="57"/>
    </row>
    <row r="191" spans="1:5" x14ac:dyDescent="0.3">
      <c r="A191" s="8"/>
      <c r="B191" s="31" t="s">
        <v>119</v>
      </c>
      <c r="C191" s="32"/>
      <c r="D191" s="33">
        <f>SUM(D192:D193)</f>
        <v>20539</v>
      </c>
      <c r="E191" s="57"/>
    </row>
    <row r="192" spans="1:5" x14ac:dyDescent="0.3">
      <c r="A192" s="8"/>
      <c r="B192" s="31"/>
      <c r="C192" s="29" t="s">
        <v>120</v>
      </c>
      <c r="D192" s="30">
        <f>podatki_SURS!B81</f>
        <v>15017</v>
      </c>
      <c r="E192" s="57"/>
    </row>
    <row r="193" spans="1:8" x14ac:dyDescent="0.3">
      <c r="A193" s="8"/>
      <c r="B193" s="31"/>
      <c r="C193" s="29" t="s">
        <v>121</v>
      </c>
      <c r="D193" s="30">
        <f>podatki_SURS!B179</f>
        <v>5522</v>
      </c>
      <c r="E193" s="57"/>
    </row>
    <row r="194" spans="1:8" x14ac:dyDescent="0.3">
      <c r="A194" s="8"/>
      <c r="B194" s="31" t="s">
        <v>122</v>
      </c>
      <c r="C194" s="32"/>
      <c r="D194" s="33">
        <f>D195</f>
        <v>13694</v>
      </c>
      <c r="E194" s="57"/>
    </row>
    <row r="195" spans="1:8" x14ac:dyDescent="0.3">
      <c r="A195" s="8"/>
      <c r="B195" s="31"/>
      <c r="C195" s="29" t="s">
        <v>123</v>
      </c>
      <c r="D195" s="30">
        <f>podatki_SURS!B86</f>
        <v>13694</v>
      </c>
      <c r="E195" s="57"/>
    </row>
    <row r="196" spans="1:8" x14ac:dyDescent="0.3">
      <c r="A196" s="8"/>
      <c r="B196" s="31" t="s">
        <v>124</v>
      </c>
      <c r="C196" s="29"/>
      <c r="D196" s="33">
        <f>D197</f>
        <v>15843</v>
      </c>
      <c r="E196" s="57"/>
    </row>
    <row r="197" spans="1:8" x14ac:dyDescent="0.3">
      <c r="A197" s="8"/>
      <c r="B197" s="31"/>
      <c r="C197" s="29" t="s">
        <v>125</v>
      </c>
      <c r="D197" s="30">
        <f>podatki_SURS!B96</f>
        <v>15843</v>
      </c>
      <c r="E197" s="57"/>
    </row>
    <row r="198" spans="1:8" x14ac:dyDescent="0.3">
      <c r="A198" s="8"/>
      <c r="B198" s="31" t="s">
        <v>288</v>
      </c>
      <c r="C198" s="32"/>
      <c r="D198" s="33">
        <f>SUM(D199:D201)</f>
        <v>24195</v>
      </c>
      <c r="E198" s="57"/>
    </row>
    <row r="199" spans="1:8" x14ac:dyDescent="0.3">
      <c r="A199" s="8"/>
      <c r="B199" s="31"/>
      <c r="C199" s="29" t="s">
        <v>126</v>
      </c>
      <c r="D199" s="30">
        <f>podatki_SURS!B9</f>
        <v>3992</v>
      </c>
      <c r="E199" s="57"/>
    </row>
    <row r="200" spans="1:8" x14ac:dyDescent="0.3">
      <c r="A200" s="8"/>
      <c r="B200" s="31"/>
      <c r="C200" s="29" t="s">
        <v>128</v>
      </c>
      <c r="D200" s="30">
        <f>podatki_SURS!B85</f>
        <v>3660</v>
      </c>
      <c r="E200" s="57"/>
    </row>
    <row r="201" spans="1:8" x14ac:dyDescent="0.3">
      <c r="A201" s="8"/>
      <c r="B201" s="31"/>
      <c r="C201" s="29" t="s">
        <v>127</v>
      </c>
      <c r="D201" s="30">
        <f>podatki_SURS!B201</f>
        <v>16543</v>
      </c>
      <c r="E201" s="57"/>
    </row>
    <row r="202" spans="1:8" s="6" customFormat="1" x14ac:dyDescent="0.3">
      <c r="A202" s="14"/>
      <c r="B202" s="36" t="s">
        <v>156</v>
      </c>
      <c r="C202" s="2"/>
      <c r="D202" s="22">
        <f>D203+D216+D221+D229</f>
        <v>118022</v>
      </c>
      <c r="E202" s="56">
        <f>D202-D203</f>
        <v>61503</v>
      </c>
      <c r="F202"/>
      <c r="G202"/>
      <c r="H202"/>
    </row>
    <row r="203" spans="1:8" s="6" customFormat="1" x14ac:dyDescent="0.3">
      <c r="A203" s="8" t="s">
        <v>206</v>
      </c>
      <c r="B203" s="23" t="s">
        <v>289</v>
      </c>
      <c r="C203" s="37"/>
      <c r="D203" s="25">
        <f>SUM(D204:D215)</f>
        <v>56519</v>
      </c>
      <c r="E203" s="58"/>
      <c r="F203"/>
      <c r="G203"/>
      <c r="H203"/>
    </row>
    <row r="204" spans="1:8" x14ac:dyDescent="0.3">
      <c r="A204" s="8"/>
      <c r="B204" s="38"/>
      <c r="C204" s="29" t="s">
        <v>158</v>
      </c>
      <c r="D204" s="30">
        <f>podatki_SURS!B3</f>
        <v>8302</v>
      </c>
      <c r="E204" s="57"/>
    </row>
    <row r="205" spans="1:8" x14ac:dyDescent="0.3">
      <c r="A205" s="8"/>
      <c r="B205" s="38"/>
      <c r="C205" s="29" t="s">
        <v>167</v>
      </c>
      <c r="D205" s="30">
        <f>podatki_SURS!B15</f>
        <v>1889</v>
      </c>
      <c r="E205" s="57"/>
    </row>
    <row r="206" spans="1:8" x14ac:dyDescent="0.3">
      <c r="A206" s="8"/>
      <c r="B206" s="38"/>
      <c r="C206" s="29" t="s">
        <v>160</v>
      </c>
      <c r="D206" s="30">
        <f>podatki_SURS!B43</f>
        <v>2136</v>
      </c>
      <c r="E206" s="57"/>
    </row>
    <row r="207" spans="1:8" x14ac:dyDescent="0.3">
      <c r="A207" s="8"/>
      <c r="B207" s="38"/>
      <c r="C207" s="29" t="s">
        <v>168</v>
      </c>
      <c r="D207" s="30">
        <f>podatki_SURS!B44</f>
        <v>2216</v>
      </c>
      <c r="E207" s="57"/>
    </row>
    <row r="208" spans="1:8" x14ac:dyDescent="0.3">
      <c r="A208" s="8"/>
      <c r="B208" s="38"/>
      <c r="C208" s="29" t="s">
        <v>169</v>
      </c>
      <c r="D208" s="30">
        <f>podatki_SURS!B48</f>
        <v>375</v>
      </c>
      <c r="E208" s="57"/>
    </row>
    <row r="209" spans="1:5" x14ac:dyDescent="0.3">
      <c r="A209" s="8"/>
      <c r="B209" s="38"/>
      <c r="C209" s="29" t="s">
        <v>162</v>
      </c>
      <c r="D209" s="30">
        <f>podatki_SURS!B77</f>
        <v>1584</v>
      </c>
      <c r="E209" s="57"/>
    </row>
    <row r="210" spans="1:5" x14ac:dyDescent="0.3">
      <c r="A210" s="8"/>
      <c r="B210" s="38"/>
      <c r="C210" s="29" t="s">
        <v>163</v>
      </c>
      <c r="D210" s="30">
        <f>podatki_SURS!B107</f>
        <v>5908</v>
      </c>
      <c r="E210" s="57"/>
    </row>
    <row r="211" spans="1:5" x14ac:dyDescent="0.3">
      <c r="A211" s="8"/>
      <c r="B211" s="38"/>
      <c r="C211" s="29" t="s">
        <v>164</v>
      </c>
      <c r="D211" s="30">
        <f>podatki_SURS!B109</f>
        <v>19188</v>
      </c>
      <c r="E211" s="57"/>
    </row>
    <row r="212" spans="1:5" x14ac:dyDescent="0.3">
      <c r="A212" s="8"/>
      <c r="B212" s="38"/>
      <c r="C212" s="29" t="s">
        <v>165</v>
      </c>
      <c r="D212" s="30">
        <f>podatki_SURS!B132</f>
        <v>6098</v>
      </c>
      <c r="E212" s="57"/>
    </row>
    <row r="213" spans="1:5" x14ac:dyDescent="0.3">
      <c r="A213" s="8"/>
      <c r="B213" s="38"/>
      <c r="C213" s="29" t="s">
        <v>166</v>
      </c>
      <c r="D213" s="30">
        <f>podatki_SURS!B145</f>
        <v>3178</v>
      </c>
      <c r="E213" s="57"/>
    </row>
    <row r="214" spans="1:5" x14ac:dyDescent="0.3">
      <c r="A214" s="8"/>
      <c r="B214" s="38"/>
      <c r="C214" s="29" t="s">
        <v>161</v>
      </c>
      <c r="D214" s="30">
        <f>podatki_SURS!B166</f>
        <v>1521</v>
      </c>
      <c r="E214" s="57"/>
    </row>
    <row r="215" spans="1:5" x14ac:dyDescent="0.3">
      <c r="A215" s="8"/>
      <c r="B215" s="38"/>
      <c r="C215" s="29" t="s">
        <v>159</v>
      </c>
      <c r="D215" s="30">
        <f>podatki_SURS!B183</f>
        <v>4124</v>
      </c>
      <c r="E215" s="57"/>
    </row>
    <row r="216" spans="1:5" x14ac:dyDescent="0.3">
      <c r="A216" s="8"/>
      <c r="B216" s="31" t="s">
        <v>170</v>
      </c>
      <c r="C216" s="32"/>
      <c r="D216" s="33">
        <f>SUM(D217:D220)</f>
        <v>20328</v>
      </c>
      <c r="E216" s="57"/>
    </row>
    <row r="217" spans="1:5" x14ac:dyDescent="0.3">
      <c r="A217" s="8"/>
      <c r="B217" s="31"/>
      <c r="C217" s="29" t="s">
        <v>173</v>
      </c>
      <c r="D217" s="30">
        <f>podatki_SURS!B2</f>
        <v>3610</v>
      </c>
      <c r="E217" s="57"/>
    </row>
    <row r="218" spans="1:5" x14ac:dyDescent="0.3">
      <c r="A218" s="8"/>
      <c r="B218" s="31"/>
      <c r="C218" s="29" t="s">
        <v>171</v>
      </c>
      <c r="D218" s="30">
        <f>podatki_SURS!B41</f>
        <v>8576</v>
      </c>
      <c r="E218" s="57"/>
    </row>
    <row r="219" spans="1:5" x14ac:dyDescent="0.3">
      <c r="A219" s="8"/>
      <c r="B219" s="31"/>
      <c r="C219" s="29" t="s">
        <v>172</v>
      </c>
      <c r="D219" s="30">
        <f>podatki_SURS!B135</f>
        <v>5252</v>
      </c>
      <c r="E219" s="57"/>
    </row>
    <row r="220" spans="1:5" x14ac:dyDescent="0.3">
      <c r="A220" s="8"/>
      <c r="B220" s="31"/>
      <c r="C220" s="29" t="s">
        <v>295</v>
      </c>
      <c r="D220" s="30">
        <f>podatki_SURS!B163</f>
        <v>2890</v>
      </c>
      <c r="E220" s="57"/>
    </row>
    <row r="221" spans="1:5" x14ac:dyDescent="0.3">
      <c r="A221" s="8"/>
      <c r="B221" s="31" t="s">
        <v>283</v>
      </c>
      <c r="C221" s="32"/>
      <c r="D221" s="33">
        <f>SUM(D222:D228)</f>
        <v>23126</v>
      </c>
      <c r="E221" s="57"/>
    </row>
    <row r="222" spans="1:5" x14ac:dyDescent="0.3">
      <c r="A222" s="8"/>
      <c r="B222" s="31"/>
      <c r="C222" s="29" t="s">
        <v>174</v>
      </c>
      <c r="D222" s="30">
        <f>podatki_SURS!B22</f>
        <v>4052</v>
      </c>
      <c r="E222" s="57"/>
    </row>
    <row r="223" spans="1:5" x14ac:dyDescent="0.3">
      <c r="A223" s="8"/>
      <c r="B223" s="31"/>
      <c r="C223" s="29" t="s">
        <v>179</v>
      </c>
      <c r="D223" s="30">
        <f>podatki_SURS!B31</f>
        <v>1319</v>
      </c>
      <c r="E223" s="57"/>
    </row>
    <row r="224" spans="1:5" x14ac:dyDescent="0.3">
      <c r="A224" s="8"/>
      <c r="B224" s="31"/>
      <c r="C224" s="29" t="s">
        <v>175</v>
      </c>
      <c r="D224" s="30">
        <f>podatki_SURS!B64</f>
        <v>590</v>
      </c>
      <c r="E224" s="57"/>
    </row>
    <row r="225" spans="1:8" x14ac:dyDescent="0.3">
      <c r="A225" s="8"/>
      <c r="B225" s="31"/>
      <c r="C225" s="29" t="s">
        <v>176</v>
      </c>
      <c r="D225" s="30">
        <f>podatki_SURS!B80</f>
        <v>10721</v>
      </c>
      <c r="E225" s="57"/>
    </row>
    <row r="226" spans="1:8" x14ac:dyDescent="0.3">
      <c r="A226" s="8"/>
      <c r="B226" s="31"/>
      <c r="C226" s="29" t="s">
        <v>177</v>
      </c>
      <c r="D226" s="30">
        <f>podatki_SURS!B115</f>
        <v>1637</v>
      </c>
      <c r="E226" s="57"/>
    </row>
    <row r="227" spans="1:8" x14ac:dyDescent="0.3">
      <c r="A227" s="8"/>
      <c r="B227" s="31"/>
      <c r="C227" s="29" t="s">
        <v>178</v>
      </c>
      <c r="D227" s="30">
        <f>podatki_SURS!B190</f>
        <v>3338</v>
      </c>
      <c r="E227" s="57"/>
    </row>
    <row r="228" spans="1:8" x14ac:dyDescent="0.3">
      <c r="A228" s="8"/>
      <c r="B228" s="31"/>
      <c r="C228" s="29" t="s">
        <v>180</v>
      </c>
      <c r="D228" s="30">
        <f>podatki_SURS!B192</f>
        <v>1469</v>
      </c>
      <c r="E228" s="57"/>
    </row>
    <row r="229" spans="1:8" x14ac:dyDescent="0.3">
      <c r="A229" s="8"/>
      <c r="B229" s="31" t="s">
        <v>181</v>
      </c>
      <c r="C229" s="32"/>
      <c r="D229" s="33">
        <f>SUM(D230:D233)</f>
        <v>18049</v>
      </c>
      <c r="E229" s="57"/>
    </row>
    <row r="230" spans="1:8" x14ac:dyDescent="0.3">
      <c r="A230" s="8"/>
      <c r="B230" s="31"/>
      <c r="C230" s="29" t="s">
        <v>183</v>
      </c>
      <c r="D230" s="30">
        <f>podatki_SURS!B74</f>
        <v>3753</v>
      </c>
      <c r="E230" s="57"/>
    </row>
    <row r="231" spans="1:8" x14ac:dyDescent="0.3">
      <c r="A231" s="8"/>
      <c r="B231" s="31"/>
      <c r="C231" s="29" t="s">
        <v>182</v>
      </c>
      <c r="D231" s="30">
        <f>podatki_SURS!B84</f>
        <v>11662</v>
      </c>
      <c r="E231" s="57"/>
    </row>
    <row r="232" spans="1:8" x14ac:dyDescent="0.3">
      <c r="A232" s="8"/>
      <c r="B232" s="31"/>
      <c r="C232" s="29" t="s">
        <v>184</v>
      </c>
      <c r="D232" s="30">
        <f>podatki_SURS!B139</f>
        <v>1335</v>
      </c>
      <c r="E232" s="57"/>
    </row>
    <row r="233" spans="1:8" x14ac:dyDescent="0.3">
      <c r="A233" s="8"/>
      <c r="B233" s="31"/>
      <c r="C233" s="29" t="s">
        <v>185</v>
      </c>
      <c r="D233" s="30">
        <f>podatki_SURS!B194</f>
        <v>1299</v>
      </c>
      <c r="E233" s="57"/>
    </row>
    <row r="234" spans="1:8" s="6" customFormat="1" x14ac:dyDescent="0.3">
      <c r="A234" s="14"/>
      <c r="B234" s="2" t="s">
        <v>240</v>
      </c>
      <c r="C234" s="2"/>
      <c r="D234" s="22">
        <f>D235+D252</f>
        <v>85776</v>
      </c>
      <c r="E234" s="56">
        <f>D234-D235</f>
        <v>16748</v>
      </c>
      <c r="F234"/>
      <c r="G234"/>
      <c r="H234"/>
    </row>
    <row r="235" spans="1:8" s="6" customFormat="1" x14ac:dyDescent="0.3">
      <c r="A235" s="8" t="s">
        <v>241</v>
      </c>
      <c r="B235" s="23" t="s">
        <v>242</v>
      </c>
      <c r="C235" s="37"/>
      <c r="D235" s="25">
        <f>SUM(D236:D251)</f>
        <v>69028</v>
      </c>
      <c r="E235" s="58"/>
      <c r="F235"/>
      <c r="G235"/>
      <c r="H235"/>
    </row>
    <row r="236" spans="1:8" x14ac:dyDescent="0.3">
      <c r="A236" s="8"/>
      <c r="B236" s="38"/>
      <c r="C236" s="29" t="s">
        <v>258</v>
      </c>
      <c r="D236" s="30">
        <f>podatki_SURS!B21</f>
        <v>2312</v>
      </c>
      <c r="E236" s="57"/>
    </row>
    <row r="237" spans="1:8" x14ac:dyDescent="0.3">
      <c r="A237" s="8"/>
      <c r="B237" s="38"/>
      <c r="C237" s="29" t="s">
        <v>243</v>
      </c>
      <c r="D237" s="30">
        <f>podatki_SURS!B25</f>
        <v>2582</v>
      </c>
      <c r="E237" s="57"/>
    </row>
    <row r="238" spans="1:8" x14ac:dyDescent="0.3">
      <c r="A238" s="8"/>
      <c r="B238" s="38"/>
      <c r="C238" s="29" t="s">
        <v>244</v>
      </c>
      <c r="D238" s="30">
        <f>podatki_SURS!B35</f>
        <v>2907</v>
      </c>
      <c r="E238" s="57"/>
    </row>
    <row r="239" spans="1:8" x14ac:dyDescent="0.3">
      <c r="A239" s="8"/>
      <c r="B239" s="38"/>
      <c r="C239" s="29" t="s">
        <v>245</v>
      </c>
      <c r="D239" s="30">
        <f>podatki_SURS!B39</f>
        <v>4035</v>
      </c>
      <c r="E239" s="57"/>
    </row>
    <row r="240" spans="1:8" x14ac:dyDescent="0.3">
      <c r="A240" s="8"/>
      <c r="B240" s="38"/>
      <c r="C240" s="29" t="s">
        <v>252</v>
      </c>
      <c r="D240" s="30">
        <f>podatki_SURS!B46</f>
        <v>3736</v>
      </c>
      <c r="E240" s="57"/>
    </row>
    <row r="241" spans="1:8" x14ac:dyDescent="0.3">
      <c r="A241" s="8"/>
      <c r="B241" s="38"/>
      <c r="C241" s="29" t="s">
        <v>246</v>
      </c>
      <c r="D241" s="30">
        <f>podatki_SURS!B59</f>
        <v>2388</v>
      </c>
      <c r="E241" s="57"/>
    </row>
    <row r="242" spans="1:8" x14ac:dyDescent="0.3">
      <c r="A242" s="8"/>
      <c r="B242" s="38"/>
      <c r="C242" s="29" t="s">
        <v>247</v>
      </c>
      <c r="D242" s="30">
        <f>podatki_SURS!B62</f>
        <v>6627</v>
      </c>
      <c r="E242" s="57"/>
    </row>
    <row r="243" spans="1:8" x14ac:dyDescent="0.3">
      <c r="A243" s="8"/>
      <c r="B243" s="38"/>
      <c r="C243" s="29" t="s">
        <v>248</v>
      </c>
      <c r="D243" s="30">
        <f>podatki_SURS!B92</f>
        <v>3980</v>
      </c>
      <c r="E243" s="57"/>
    </row>
    <row r="244" spans="1:8" x14ac:dyDescent="0.3">
      <c r="A244" s="8"/>
      <c r="B244" s="38"/>
      <c r="C244" s="29" t="s">
        <v>253</v>
      </c>
      <c r="D244" s="30">
        <f>podatki_SURS!B95</f>
        <v>4015</v>
      </c>
      <c r="E244" s="57"/>
    </row>
    <row r="245" spans="1:8" x14ac:dyDescent="0.3">
      <c r="A245" s="8"/>
      <c r="B245" s="38"/>
      <c r="C245" s="29" t="s">
        <v>254</v>
      </c>
      <c r="D245" s="30">
        <f>podatki_SURS!B123</f>
        <v>1873</v>
      </c>
      <c r="E245" s="57"/>
    </row>
    <row r="246" spans="1:8" x14ac:dyDescent="0.3">
      <c r="A246" s="8"/>
      <c r="B246" s="38"/>
      <c r="C246" s="29" t="s">
        <v>249</v>
      </c>
      <c r="D246" s="30">
        <f>podatki_SURS!B131</f>
        <v>23404</v>
      </c>
      <c r="E246" s="57"/>
    </row>
    <row r="247" spans="1:8" x14ac:dyDescent="0.3">
      <c r="A247" s="8"/>
      <c r="B247" s="38"/>
      <c r="C247" s="29" t="s">
        <v>255</v>
      </c>
      <c r="D247" s="30">
        <f>podatki_SURS!B162</f>
        <v>1138</v>
      </c>
      <c r="E247" s="57"/>
    </row>
    <row r="248" spans="1:8" x14ac:dyDescent="0.3">
      <c r="A248" s="8"/>
      <c r="B248" s="38"/>
      <c r="C248" s="29" t="s">
        <v>250</v>
      </c>
      <c r="D248" s="30">
        <f>podatki_SURS!B195</f>
        <v>5603</v>
      </c>
      <c r="E248" s="57"/>
    </row>
    <row r="249" spans="1:8" x14ac:dyDescent="0.3">
      <c r="A249" s="8"/>
      <c r="B249" s="38"/>
      <c r="C249" s="29" t="s">
        <v>256</v>
      </c>
      <c r="D249" s="30">
        <f>podatki_SURS!B187</f>
        <v>1348</v>
      </c>
      <c r="E249" s="57"/>
    </row>
    <row r="250" spans="1:8" x14ac:dyDescent="0.3">
      <c r="A250" s="8"/>
      <c r="B250" s="38"/>
      <c r="C250" s="29" t="s">
        <v>251</v>
      </c>
      <c r="D250" s="30">
        <f>podatki_SURS!B204</f>
        <v>1740</v>
      </c>
      <c r="E250" s="57"/>
    </row>
    <row r="251" spans="1:8" x14ac:dyDescent="0.3">
      <c r="A251" s="8"/>
      <c r="B251" s="38"/>
      <c r="C251" s="29" t="s">
        <v>257</v>
      </c>
      <c r="D251" s="30">
        <f>podatki_SURS!B208</f>
        <v>1340</v>
      </c>
      <c r="E251" s="57"/>
    </row>
    <row r="252" spans="1:8" x14ac:dyDescent="0.3">
      <c r="A252" s="8"/>
      <c r="B252" s="31" t="s">
        <v>259</v>
      </c>
      <c r="C252" s="32"/>
      <c r="D252" s="33">
        <f>SUM(D253:D255)</f>
        <v>16748</v>
      </c>
      <c r="E252" s="57"/>
    </row>
    <row r="253" spans="1:8" x14ac:dyDescent="0.3">
      <c r="A253" s="8"/>
      <c r="B253" s="31"/>
      <c r="C253" s="29" t="s">
        <v>260</v>
      </c>
      <c r="D253" s="30">
        <f>podatki_SURS!B117</f>
        <v>12526</v>
      </c>
      <c r="E253" s="57"/>
    </row>
    <row r="254" spans="1:8" x14ac:dyDescent="0.3">
      <c r="A254" s="8"/>
      <c r="B254" s="31"/>
      <c r="C254" s="29" t="s">
        <v>261</v>
      </c>
      <c r="D254" s="30">
        <f>podatki_SURS!B157</f>
        <v>2110</v>
      </c>
      <c r="E254" s="57"/>
    </row>
    <row r="255" spans="1:8" x14ac:dyDescent="0.3">
      <c r="A255" s="8"/>
      <c r="B255" s="31"/>
      <c r="C255" s="29" t="s">
        <v>262</v>
      </c>
      <c r="D255" s="30">
        <f>podatki_SURS!B165</f>
        <v>2112</v>
      </c>
      <c r="E255" s="57"/>
    </row>
    <row r="256" spans="1:8" s="6" customFormat="1" x14ac:dyDescent="0.3">
      <c r="A256" s="14"/>
      <c r="B256" s="36" t="s">
        <v>129</v>
      </c>
      <c r="C256" s="2"/>
      <c r="D256" s="22">
        <f>D257+D270+D277</f>
        <v>237462</v>
      </c>
      <c r="E256" s="56">
        <f>D256-D257</f>
        <v>54972</v>
      </c>
      <c r="F256"/>
      <c r="G256"/>
      <c r="H256"/>
    </row>
    <row r="257" spans="1:8" s="6" customFormat="1" x14ac:dyDescent="0.3">
      <c r="A257" s="8" t="s">
        <v>264</v>
      </c>
      <c r="B257" s="41" t="s">
        <v>131</v>
      </c>
      <c r="C257" s="37"/>
      <c r="D257" s="25">
        <f>SUM(D258:D269)</f>
        <v>182490</v>
      </c>
      <c r="E257" s="58"/>
      <c r="F257"/>
      <c r="G257"/>
      <c r="H257"/>
    </row>
    <row r="258" spans="1:8" x14ac:dyDescent="0.3">
      <c r="A258" s="8"/>
      <c r="B258" s="42"/>
      <c r="C258" s="29" t="s">
        <v>132</v>
      </c>
      <c r="D258" s="30">
        <f>podatki_SURS!B37</f>
        <v>6746</v>
      </c>
      <c r="E258" s="57"/>
    </row>
    <row r="259" spans="1:8" x14ac:dyDescent="0.3">
      <c r="A259" s="8"/>
      <c r="B259" s="42"/>
      <c r="C259" s="29" t="s">
        <v>140</v>
      </c>
      <c r="D259" s="30">
        <f>podatki_SURS!B47</f>
        <v>11189</v>
      </c>
      <c r="E259" s="57"/>
    </row>
    <row r="260" spans="1:8" x14ac:dyDescent="0.3">
      <c r="A260" s="8"/>
      <c r="B260" s="42"/>
      <c r="C260" s="29" t="s">
        <v>133</v>
      </c>
      <c r="D260" s="30">
        <f>podatki_SURS!B76</f>
        <v>4787</v>
      </c>
      <c r="E260" s="57"/>
    </row>
    <row r="261" spans="1:8" x14ac:dyDescent="0.3">
      <c r="A261" s="8"/>
      <c r="B261" s="42"/>
      <c r="C261" s="29" t="s">
        <v>141</v>
      </c>
      <c r="D261" s="30">
        <f>podatki_SURS!B89</f>
        <v>3096</v>
      </c>
      <c r="E261" s="57"/>
    </row>
    <row r="262" spans="1:8" x14ac:dyDescent="0.3">
      <c r="A262" s="8"/>
      <c r="B262" s="42"/>
      <c r="C262" s="29" t="s">
        <v>134</v>
      </c>
      <c r="D262" s="30">
        <f>podatki_SURS!B94</f>
        <v>111374</v>
      </c>
      <c r="E262" s="57"/>
    </row>
    <row r="263" spans="1:8" x14ac:dyDescent="0.3">
      <c r="A263" s="8"/>
      <c r="B263" s="42"/>
      <c r="C263" s="29" t="s">
        <v>142</v>
      </c>
      <c r="D263" s="30">
        <f>podatki_SURS!B100</f>
        <v>6402</v>
      </c>
      <c r="E263" s="54"/>
    </row>
    <row r="264" spans="1:8" x14ac:dyDescent="0.3">
      <c r="A264" s="8"/>
      <c r="B264" s="42"/>
      <c r="C264" s="29" t="s">
        <v>135</v>
      </c>
      <c r="D264" s="30">
        <f>podatki_SURS!B119</f>
        <v>7554</v>
      </c>
      <c r="E264" s="54"/>
    </row>
    <row r="265" spans="1:8" x14ac:dyDescent="0.3">
      <c r="A265" s="8"/>
      <c r="B265" s="42"/>
      <c r="C265" s="29" t="s">
        <v>136</v>
      </c>
      <c r="D265" s="30">
        <f>podatki_SURS!B133</f>
        <v>7021</v>
      </c>
      <c r="E265" s="54"/>
    </row>
    <row r="266" spans="1:8" x14ac:dyDescent="0.3">
      <c r="A266" s="8"/>
      <c r="B266" s="42"/>
      <c r="C266" s="29" t="s">
        <v>137</v>
      </c>
      <c r="D266" s="30">
        <f>podatki_SURS!B147</f>
        <v>7220</v>
      </c>
      <c r="E266" s="54"/>
    </row>
    <row r="267" spans="1:8" x14ac:dyDescent="0.3">
      <c r="A267" s="8"/>
      <c r="B267" s="42"/>
      <c r="C267" s="29" t="s">
        <v>143</v>
      </c>
      <c r="D267" s="30">
        <f>podatki_SURS!B148</f>
        <v>4532</v>
      </c>
      <c r="E267" s="54"/>
    </row>
    <row r="268" spans="1:8" x14ac:dyDescent="0.3">
      <c r="A268" s="8"/>
      <c r="B268" s="42"/>
      <c r="C268" s="29" t="s">
        <v>138</v>
      </c>
      <c r="D268" s="30">
        <f>podatki_SURS!B158</f>
        <v>4102</v>
      </c>
      <c r="E268" s="54"/>
    </row>
    <row r="269" spans="1:8" x14ac:dyDescent="0.3">
      <c r="A269" s="8"/>
      <c r="B269" s="42"/>
      <c r="C269" s="29" t="s">
        <v>139</v>
      </c>
      <c r="D269" s="30">
        <f>podatki_SURS!B169</f>
        <v>8467</v>
      </c>
      <c r="E269" s="54"/>
    </row>
    <row r="270" spans="1:8" x14ac:dyDescent="0.3">
      <c r="A270" s="10"/>
      <c r="B270" s="43" t="s">
        <v>144</v>
      </c>
      <c r="C270" s="32"/>
      <c r="D270" s="33">
        <f>SUM(D271:D276)</f>
        <v>19159</v>
      </c>
      <c r="E270" s="54"/>
    </row>
    <row r="271" spans="1:8" x14ac:dyDescent="0.3">
      <c r="A271" s="10"/>
      <c r="B271" s="43"/>
      <c r="C271" s="29" t="s">
        <v>146</v>
      </c>
      <c r="D271" s="30">
        <f>podatki_SURS!B4</f>
        <v>2430</v>
      </c>
      <c r="E271" s="54"/>
    </row>
    <row r="272" spans="1:8" x14ac:dyDescent="0.3">
      <c r="A272" s="10"/>
      <c r="B272" s="43"/>
      <c r="C272" s="29" t="s">
        <v>147</v>
      </c>
      <c r="D272" s="30">
        <f>podatki_SURS!B20</f>
        <v>2009</v>
      </c>
      <c r="E272" s="54"/>
    </row>
    <row r="273" spans="1:7" x14ac:dyDescent="0.3">
      <c r="A273" s="10"/>
      <c r="B273" s="43"/>
      <c r="C273" s="29" t="s">
        <v>145</v>
      </c>
      <c r="D273" s="30">
        <f>podatki_SURS!B79</f>
        <v>8169</v>
      </c>
      <c r="E273" s="54"/>
    </row>
    <row r="274" spans="1:7" x14ac:dyDescent="0.3">
      <c r="A274" s="10"/>
      <c r="B274" s="43"/>
      <c r="C274" s="29" t="s">
        <v>148</v>
      </c>
      <c r="D274" s="30">
        <f>podatki_SURS!B160</f>
        <v>2342</v>
      </c>
      <c r="E274" s="54"/>
    </row>
    <row r="275" spans="1:7" x14ac:dyDescent="0.3">
      <c r="A275" s="10"/>
      <c r="B275" s="43"/>
      <c r="C275" s="29" t="s">
        <v>149</v>
      </c>
      <c r="D275" s="30">
        <f>podatki_SURS!B161</f>
        <v>2100</v>
      </c>
      <c r="E275" s="54"/>
    </row>
    <row r="276" spans="1:7" x14ac:dyDescent="0.3">
      <c r="A276" s="10"/>
      <c r="B276" s="43"/>
      <c r="C276" s="29" t="s">
        <v>150</v>
      </c>
      <c r="D276" s="30">
        <f>podatki_SURS!B164</f>
        <v>2109</v>
      </c>
      <c r="E276" s="54"/>
    </row>
    <row r="277" spans="1:7" x14ac:dyDescent="0.3">
      <c r="A277" s="8"/>
      <c r="B277" s="31" t="s">
        <v>151</v>
      </c>
      <c r="C277" s="32"/>
      <c r="D277" s="33">
        <f>SUM(D278:D281)</f>
        <v>35813</v>
      </c>
      <c r="E277" s="54"/>
    </row>
    <row r="278" spans="1:7" x14ac:dyDescent="0.3">
      <c r="A278" s="8"/>
      <c r="B278" s="31"/>
      <c r="C278" s="29" t="s">
        <v>154</v>
      </c>
      <c r="D278" s="30">
        <f>podatki_SURS!B93</f>
        <v>2037</v>
      </c>
      <c r="E278" s="54"/>
    </row>
    <row r="279" spans="1:7" x14ac:dyDescent="0.3">
      <c r="A279" s="8"/>
      <c r="B279" s="31"/>
      <c r="C279" s="29" t="s">
        <v>153</v>
      </c>
      <c r="D279" s="30">
        <f>podatki_SURS!B116</f>
        <v>4029</v>
      </c>
      <c r="E279" s="54"/>
    </row>
    <row r="280" spans="1:7" x14ac:dyDescent="0.3">
      <c r="A280" s="8"/>
      <c r="B280" s="31"/>
      <c r="C280" s="29" t="s">
        <v>155</v>
      </c>
      <c r="D280" s="30">
        <f>podatki_SURS!B125</f>
        <v>4556</v>
      </c>
      <c r="E280" s="54"/>
    </row>
    <row r="281" spans="1:7" x14ac:dyDescent="0.3">
      <c r="A281" s="8"/>
      <c r="B281" s="31"/>
      <c r="C281" s="29" t="s">
        <v>152</v>
      </c>
      <c r="D281" s="30">
        <f>podatki_SURS!B153</f>
        <v>25191</v>
      </c>
      <c r="E281" s="54"/>
    </row>
    <row r="282" spans="1:7" x14ac:dyDescent="0.3">
      <c r="A282" s="3"/>
      <c r="B282" s="1"/>
      <c r="C282" s="7"/>
      <c r="D282" s="7"/>
      <c r="E282" s="54"/>
    </row>
    <row r="283" spans="1:7" x14ac:dyDescent="0.3">
      <c r="A283" s="8"/>
      <c r="B283" s="37" t="s">
        <v>290</v>
      </c>
      <c r="C283" s="25"/>
      <c r="D283" s="25">
        <f>D257+D235+D203+D164+D147+D130+D112+D88+D53+D4</f>
        <v>990842</v>
      </c>
      <c r="E283" s="54"/>
    </row>
    <row r="284" spans="1:7" x14ac:dyDescent="0.3">
      <c r="A284" s="8"/>
      <c r="B284" s="44" t="s">
        <v>291</v>
      </c>
      <c r="C284" s="33"/>
      <c r="D284" s="33">
        <f>D277+D270+D252+D229+D221+D216+D198+D196+D194+D191+D188+D184+D178+D174+D158+D155+D153+D151+D149+D143+D137+D135+D125+D122+D119+D109+D104+D99+D95+D82+D80+D76+D74+D71+D67+D64+D62+D45+D43+D39+D37+D32+D29+D25+D22+D14+D11+D9</f>
        <v>1067979</v>
      </c>
      <c r="E284" s="56">
        <f>SUM(E3:E283)</f>
        <v>1067979</v>
      </c>
    </row>
    <row r="285" spans="1:7" x14ac:dyDescent="0.3">
      <c r="A285" s="8"/>
      <c r="B285" s="60" t="s">
        <v>296</v>
      </c>
      <c r="C285" s="61"/>
      <c r="D285" s="62">
        <f>D283+D284</f>
        <v>2058821</v>
      </c>
      <c r="E285" s="63"/>
    </row>
    <row r="286" spans="1:7" x14ac:dyDescent="0.3">
      <c r="B286" s="64" t="s">
        <v>299</v>
      </c>
      <c r="C286" s="64"/>
      <c r="D286" s="65">
        <v>2058821</v>
      </c>
      <c r="E286" s="64"/>
      <c r="F286" s="53"/>
      <c r="G286" s="53"/>
    </row>
    <row r="287" spans="1:7" ht="15.6" x14ac:dyDescent="0.3">
      <c r="A287" s="45"/>
      <c r="B287" s="46"/>
      <c r="C287" s="47"/>
    </row>
    <row r="288" spans="1:7" ht="15.6" x14ac:dyDescent="0.3">
      <c r="A288" s="45"/>
      <c r="B288" s="48"/>
      <c r="C288" s="49"/>
    </row>
    <row r="289" spans="1:3" ht="15.6" x14ac:dyDescent="0.3">
      <c r="A289" s="45"/>
      <c r="B289" s="50"/>
      <c r="C289" s="51"/>
    </row>
  </sheetData>
  <pageMargins left="0.7" right="0.7" top="0.75" bottom="0.75" header="0.3" footer="0.3"/>
  <pageSetup paperSize="9" orientation="landscape" r:id="rId1"/>
  <ignoredErrors>
    <ignoredError sqref="D3:D4 D11 D14 D29 D52:D53 D87:D88 D111:D112 D129:D130 D146:D147 D163:D164 D202:D203 D234:D235 D256:D257 D282:D283" formula="1"/>
    <ignoredError sqref="D5:D10 D12:D13 D15:D21 D30:D51 D54:D86 D89:D110 D113:D128 D131:D145 D148:D162 D165:D201 D204:D233 D236:D255 D258:D281 D23:D2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podatki_SURS</vt:lpstr>
      <vt:lpstr>formule</vt:lpstr>
    </vt:vector>
  </TitlesOfParts>
  <Company>NUK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Bon</dc:creator>
  <cp:lastModifiedBy>Milena Bon</cp:lastModifiedBy>
  <cp:lastPrinted>2012-12-14T14:56:58Z</cp:lastPrinted>
  <dcterms:created xsi:type="dcterms:W3CDTF">2011-02-02T08:10:50Z</dcterms:created>
  <dcterms:modified xsi:type="dcterms:W3CDTF">2013-05-30T07:06:51Z</dcterms:modified>
</cp:coreProperties>
</file>